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ate1904="1" codeName="ThisWorkbook"/>
  <mc:AlternateContent xmlns:mc="http://schemas.openxmlformats.org/markup-compatibility/2006">
    <mc:Choice Requires="x15">
      <x15ac:absPath xmlns:x15ac="http://schemas.microsoft.com/office/spreadsheetml/2010/11/ac" url="G:\Shared drives\ORSP\01 PRE AWARD\03 Forms-Docs-Instructions\Budget\"/>
    </mc:Choice>
  </mc:AlternateContent>
  <xr:revisionPtr revIDLastSave="0" documentId="13_ncr:1_{60187C18-7C5F-46B3-B19E-9A78FC9E7039}" xr6:coauthVersionLast="47" xr6:coauthVersionMax="47" xr10:uidLastSave="{00000000-0000-0000-0000-000000000000}"/>
  <bookViews>
    <workbookView xWindow="-108" yWindow="-108" windowWidth="23256" windowHeight="13896" tabRatio="929" xr2:uid="{00000000-000D-0000-FFFF-FFFF00000000}"/>
  </bookViews>
  <sheets>
    <sheet name="Year 1" sheetId="2" r:id="rId1"/>
    <sheet name="Year 2" sheetId="22" r:id="rId2"/>
    <sheet name="Year 3" sheetId="23" r:id="rId3"/>
    <sheet name="Year 4" sheetId="24" r:id="rId4"/>
    <sheet name="Year 5" sheetId="25" r:id="rId5"/>
    <sheet name="Summary" sheetId="18" r:id="rId6"/>
    <sheet name="Fringe Benefit Rate" sheetId="11" r:id="rId7"/>
    <sheet name="Salary Calculator" sheetId="26" r:id="rId8"/>
    <sheet name="TRAVEL" sheetId="27" r:id="rId9"/>
    <sheet name="Explanations" sheetId="12" r:id="rId10"/>
    <sheet name="Form Data" sheetId="13" r:id="rId11"/>
  </sheets>
  <definedNames>
    <definedName name="_xlnm.Print_Area" localSheetId="6">'Fringe Benefit Rate'!$A$1:$G$18</definedName>
    <definedName name="_xlnm.Print_Area" localSheetId="7">'Salary Calculator'!$A$1:$E$32</definedName>
    <definedName name="_xlnm.Print_Titles" localSheetId="9">Explanations!$2:$4</definedName>
    <definedName name="_xlnm.Print_Titles" localSheetId="0">'Year 1'!$6:$6</definedName>
    <definedName name="_xlnm.Print_Titles" localSheetId="1">'Year 2'!$6:$6</definedName>
    <definedName name="_xlnm.Print_Titles" localSheetId="2">'Year 3'!$6:$6</definedName>
    <definedName name="_xlnm.Print_Titles" localSheetId="3">'Year 4'!$6:$6</definedName>
    <definedName name="_xlnm.Print_Titles" localSheetId="4">'Year 5'!$6:$6</definedName>
    <definedName name="Z_DBF85A4E_377F_4E65_8E13_E4B62F797BE4_.wvu.Cols" localSheetId="6" hidden="1">'Fringe Benefit Rate'!$G:$G</definedName>
    <definedName name="Z_DBF85A4E_377F_4E65_8E13_E4B62F797BE4_.wvu.Cols" localSheetId="0" hidden="1">'Year 1'!#REF!</definedName>
    <definedName name="Z_DBF85A4E_377F_4E65_8E13_E4B62F797BE4_.wvu.Cols" localSheetId="1" hidden="1">'Year 2'!#REF!</definedName>
    <definedName name="Z_DBF85A4E_377F_4E65_8E13_E4B62F797BE4_.wvu.Cols" localSheetId="2" hidden="1">'Year 3'!#REF!</definedName>
    <definedName name="Z_DBF85A4E_377F_4E65_8E13_E4B62F797BE4_.wvu.Cols" localSheetId="3" hidden="1">'Year 4'!#REF!</definedName>
    <definedName name="Z_DBF85A4E_377F_4E65_8E13_E4B62F797BE4_.wvu.Cols" localSheetId="4" hidden="1">'Year 5'!#REF!</definedName>
    <definedName name="Z_DBF85A4E_377F_4E65_8E13_E4B62F797BE4_.wvu.PrintTitles" localSheetId="9" hidden="1">Explanations!$2:$4</definedName>
    <definedName name="Z_DBF85A4E_377F_4E65_8E13_E4B62F797BE4_.wvu.PrintTitles" localSheetId="0" hidden="1">'Year 1'!$6:$6</definedName>
    <definedName name="Z_DBF85A4E_377F_4E65_8E13_E4B62F797BE4_.wvu.PrintTitles" localSheetId="1" hidden="1">'Year 2'!$6:$6</definedName>
    <definedName name="Z_DBF85A4E_377F_4E65_8E13_E4B62F797BE4_.wvu.PrintTitles" localSheetId="2" hidden="1">'Year 3'!$6:$6</definedName>
    <definedName name="Z_DBF85A4E_377F_4E65_8E13_E4B62F797BE4_.wvu.PrintTitles" localSheetId="3" hidden="1">'Year 4'!$6:$6</definedName>
    <definedName name="Z_DBF85A4E_377F_4E65_8E13_E4B62F797BE4_.wvu.PrintTitles" localSheetId="4" hidden="1">'Year 5'!$6:$6</definedName>
  </definedNames>
  <calcPr calcId="191029"/>
  <customWorkbookViews>
    <customWorkbookView name="Bill Houghton - Personal View" guid="{DBF85A4E-377F-4E65-8E13-E4B62F797BE4}" mergeInterval="0" personalView="1" maximized="1" windowWidth="1020" windowHeight="632"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1" l="1"/>
  <c r="B7" i="11"/>
  <c r="B8" i="11"/>
  <c r="B9" i="11"/>
  <c r="B10" i="11"/>
  <c r="B11" i="11"/>
  <c r="B12" i="11"/>
  <c r="O10" i="26"/>
  <c r="O14" i="26" s="1"/>
  <c r="O18" i="26"/>
  <c r="O19" i="26"/>
  <c r="D22" i="27"/>
  <c r="D21" i="27"/>
  <c r="D20" i="27"/>
  <c r="D19" i="27"/>
  <c r="D18" i="27"/>
  <c r="D23" i="27" s="1"/>
  <c r="D10" i="27"/>
  <c r="D9" i="27"/>
  <c r="D8" i="27"/>
  <c r="D7" i="27"/>
  <c r="D6" i="27"/>
  <c r="D11" i="27" s="1"/>
  <c r="D25" i="27" s="1"/>
  <c r="O16" i="26" l="1"/>
  <c r="O12" i="26" s="1"/>
  <c r="O8" i="26"/>
  <c r="G8" i="26"/>
  <c r="I8" i="26" s="1"/>
  <c r="K8" i="26" s="1"/>
  <c r="M8" i="26" s="1"/>
  <c r="F9" i="2" l="1"/>
  <c r="F9" i="22"/>
  <c r="F9" i="23"/>
  <c r="F9" i="24"/>
  <c r="E85" i="25" l="1"/>
  <c r="E81" i="25" s="1"/>
  <c r="E85" i="24"/>
  <c r="E81" i="24" s="1"/>
  <c r="E85" i="23"/>
  <c r="E81" i="23" s="1"/>
  <c r="F71" i="22"/>
  <c r="E85" i="22"/>
  <c r="E81" i="22" s="1"/>
  <c r="E85" i="2"/>
  <c r="E81" i="2" s="1"/>
  <c r="F77" i="25" l="1"/>
  <c r="F78" i="25"/>
  <c r="F76" i="25"/>
  <c r="F45" i="25"/>
  <c r="F46" i="18" s="1"/>
  <c r="F46" i="25"/>
  <c r="F47" i="18" s="1"/>
  <c r="F47" i="25"/>
  <c r="F48" i="18" s="1"/>
  <c r="F48" i="25"/>
  <c r="F49" i="25"/>
  <c r="F50" i="18" s="1"/>
  <c r="F50" i="25"/>
  <c r="F51" i="18" s="1"/>
  <c r="F51" i="25"/>
  <c r="F52" i="18" s="1"/>
  <c r="F52" i="25"/>
  <c r="F53" i="18" s="1"/>
  <c r="F53" i="25"/>
  <c r="F54" i="18" s="1"/>
  <c r="F54" i="25"/>
  <c r="F55" i="25"/>
  <c r="F56" i="18" s="1"/>
  <c r="F56" i="25"/>
  <c r="F57" i="18" s="1"/>
  <c r="F57" i="25"/>
  <c r="F58" i="18" s="1"/>
  <c r="F58" i="25"/>
  <c r="F59" i="25"/>
  <c r="F60" i="25"/>
  <c r="F61" i="25"/>
  <c r="F62" i="25"/>
  <c r="F63" i="25"/>
  <c r="F64" i="25"/>
  <c r="F65" i="25"/>
  <c r="F66" i="25"/>
  <c r="F67" i="25"/>
  <c r="F68" i="25"/>
  <c r="F69" i="25"/>
  <c r="F70" i="25"/>
  <c r="F71" i="25"/>
  <c r="F72" i="18" s="1"/>
  <c r="F72" i="25"/>
  <c r="F44" i="25"/>
  <c r="F45" i="18" s="1"/>
  <c r="F30" i="25"/>
  <c r="F35" i="25"/>
  <c r="F10" i="25"/>
  <c r="F11" i="18" s="1"/>
  <c r="F11" i="25"/>
  <c r="C28" i="25" s="1"/>
  <c r="F12" i="25"/>
  <c r="F13" i="25"/>
  <c r="F14" i="25"/>
  <c r="C31" i="25" s="1"/>
  <c r="F15" i="25"/>
  <c r="F16" i="18" s="1"/>
  <c r="F16" i="25"/>
  <c r="F17" i="18" s="1"/>
  <c r="F17" i="25"/>
  <c r="F18" i="18" s="1"/>
  <c r="F18" i="25"/>
  <c r="F19" i="25"/>
  <c r="F20" i="18" s="1"/>
  <c r="F20" i="25"/>
  <c r="C37" i="25" s="1"/>
  <c r="F21" i="25"/>
  <c r="F22" i="18" s="1"/>
  <c r="F9" i="25"/>
  <c r="F10" i="18" s="1"/>
  <c r="F77" i="24"/>
  <c r="F78" i="24"/>
  <c r="F76" i="24"/>
  <c r="F45" i="24"/>
  <c r="F46" i="24"/>
  <c r="F47" i="24"/>
  <c r="E48" i="18" s="1"/>
  <c r="F48" i="24"/>
  <c r="F49" i="24"/>
  <c r="E50" i="18" s="1"/>
  <c r="F50" i="24"/>
  <c r="E51" i="18" s="1"/>
  <c r="F51" i="24"/>
  <c r="E52" i="18" s="1"/>
  <c r="F52" i="24"/>
  <c r="E53" i="18" s="1"/>
  <c r="F53" i="24"/>
  <c r="E54" i="18" s="1"/>
  <c r="F54" i="24"/>
  <c r="F55" i="24"/>
  <c r="F56" i="24"/>
  <c r="E57" i="18" s="1"/>
  <c r="F57" i="24"/>
  <c r="F58" i="24"/>
  <c r="E59" i="18" s="1"/>
  <c r="F59" i="24"/>
  <c r="F60" i="24"/>
  <c r="F61" i="24"/>
  <c r="F62" i="24"/>
  <c r="F63" i="24"/>
  <c r="F64" i="24"/>
  <c r="E65" i="18" s="1"/>
  <c r="F65" i="24"/>
  <c r="F66" i="24"/>
  <c r="E67" i="18" s="1"/>
  <c r="F67" i="24"/>
  <c r="F68" i="24"/>
  <c r="F69" i="24"/>
  <c r="E70" i="18" s="1"/>
  <c r="F70" i="24"/>
  <c r="E71" i="18" s="1"/>
  <c r="F71" i="24"/>
  <c r="E72" i="18" s="1"/>
  <c r="F72" i="24"/>
  <c r="E73" i="18" s="1"/>
  <c r="F44" i="24"/>
  <c r="E45" i="18" s="1"/>
  <c r="F30" i="24"/>
  <c r="F35" i="24"/>
  <c r="F10" i="24"/>
  <c r="F11" i="24"/>
  <c r="C28" i="24" s="1"/>
  <c r="F12" i="24"/>
  <c r="C29" i="24" s="1"/>
  <c r="F13" i="24"/>
  <c r="F14" i="24"/>
  <c r="E15" i="18" s="1"/>
  <c r="F15" i="24"/>
  <c r="C32" i="24" s="1"/>
  <c r="F16" i="24"/>
  <c r="E17" i="18" s="1"/>
  <c r="F17" i="24"/>
  <c r="E18" i="18" s="1"/>
  <c r="F18" i="24"/>
  <c r="F19" i="24"/>
  <c r="C36" i="24" s="1"/>
  <c r="F20" i="24"/>
  <c r="C37" i="24" s="1"/>
  <c r="F21" i="24"/>
  <c r="E22" i="18" s="1"/>
  <c r="E10" i="18"/>
  <c r="F77" i="23"/>
  <c r="F78" i="23"/>
  <c r="F76" i="23"/>
  <c r="F45" i="23"/>
  <c r="F46" i="23"/>
  <c r="F47" i="23"/>
  <c r="F48" i="23"/>
  <c r="F49" i="23"/>
  <c r="F50" i="23"/>
  <c r="D51" i="18" s="1"/>
  <c r="F51" i="23"/>
  <c r="D52" i="18" s="1"/>
  <c r="F52" i="23"/>
  <c r="F53" i="23"/>
  <c r="D54" i="18" s="1"/>
  <c r="F54" i="23"/>
  <c r="F55" i="23"/>
  <c r="D56" i="18" s="1"/>
  <c r="F56" i="23"/>
  <c r="F57" i="23"/>
  <c r="D58" i="18" s="1"/>
  <c r="F58" i="23"/>
  <c r="D59" i="18" s="1"/>
  <c r="F59" i="23"/>
  <c r="D60" i="18" s="1"/>
  <c r="F60" i="23"/>
  <c r="D61" i="18" s="1"/>
  <c r="F61" i="23"/>
  <c r="F62" i="23"/>
  <c r="D63" i="18" s="1"/>
  <c r="F63" i="23"/>
  <c r="D64" i="18" s="1"/>
  <c r="F64" i="23"/>
  <c r="D65" i="18" s="1"/>
  <c r="F65" i="23"/>
  <c r="F66" i="23"/>
  <c r="D67" i="18" s="1"/>
  <c r="F67" i="23"/>
  <c r="D68" i="18" s="1"/>
  <c r="F68" i="23"/>
  <c r="F69" i="23"/>
  <c r="F70" i="23"/>
  <c r="F71" i="23"/>
  <c r="F72" i="23"/>
  <c r="F44" i="23"/>
  <c r="D45" i="18" s="1"/>
  <c r="F30" i="23"/>
  <c r="F35" i="23"/>
  <c r="F10" i="23"/>
  <c r="D11" i="18" s="1"/>
  <c r="F11" i="23"/>
  <c r="C28" i="23" s="1"/>
  <c r="F12" i="23"/>
  <c r="F13" i="23"/>
  <c r="F14" i="23"/>
  <c r="F15" i="23"/>
  <c r="C32" i="23" s="1"/>
  <c r="F16" i="23"/>
  <c r="D17" i="18" s="1"/>
  <c r="F17" i="23"/>
  <c r="D18" i="18" s="1"/>
  <c r="F18" i="23"/>
  <c r="F19" i="23"/>
  <c r="C36" i="23" s="1"/>
  <c r="F20" i="23"/>
  <c r="D21" i="18" s="1"/>
  <c r="F21" i="23"/>
  <c r="D22" i="18" s="1"/>
  <c r="C26" i="23"/>
  <c r="F76" i="22"/>
  <c r="F45" i="22"/>
  <c r="C46" i="18" s="1"/>
  <c r="F46" i="22"/>
  <c r="C47" i="18" s="1"/>
  <c r="F47" i="22"/>
  <c r="F48" i="22"/>
  <c r="F49" i="22"/>
  <c r="F50" i="22"/>
  <c r="F51" i="22"/>
  <c r="F52" i="22"/>
  <c r="C53" i="18" s="1"/>
  <c r="F53" i="22"/>
  <c r="C54" i="18" s="1"/>
  <c r="F54" i="22"/>
  <c r="F55" i="22"/>
  <c r="F56" i="22"/>
  <c r="F57" i="22"/>
  <c r="F58" i="22"/>
  <c r="C59" i="18" s="1"/>
  <c r="F59" i="22"/>
  <c r="F60" i="22"/>
  <c r="C61" i="18" s="1"/>
  <c r="F61" i="22"/>
  <c r="F62" i="22"/>
  <c r="C63" i="18" s="1"/>
  <c r="F63" i="22"/>
  <c r="C64" i="18" s="1"/>
  <c r="F64" i="22"/>
  <c r="C65" i="18" s="1"/>
  <c r="F65" i="22"/>
  <c r="F66" i="22"/>
  <c r="C67" i="18" s="1"/>
  <c r="F67" i="22"/>
  <c r="C68" i="18" s="1"/>
  <c r="F68" i="22"/>
  <c r="C69" i="18" s="1"/>
  <c r="F69" i="22"/>
  <c r="C70" i="18" s="1"/>
  <c r="F70" i="22"/>
  <c r="C71" i="18" s="1"/>
  <c r="F72" i="22"/>
  <c r="F44" i="22"/>
  <c r="F30" i="22"/>
  <c r="F35" i="22"/>
  <c r="F10" i="22"/>
  <c r="C11" i="18" s="1"/>
  <c r="F11" i="22"/>
  <c r="C28" i="22" s="1"/>
  <c r="F12" i="22"/>
  <c r="C13" i="18" s="1"/>
  <c r="F13" i="22"/>
  <c r="F14" i="22"/>
  <c r="C15" i="18" s="1"/>
  <c r="F15" i="22"/>
  <c r="C32" i="22" s="1"/>
  <c r="F16" i="22"/>
  <c r="C17" i="18" s="1"/>
  <c r="F17" i="22"/>
  <c r="C18" i="18" s="1"/>
  <c r="F18" i="22"/>
  <c r="F19" i="22"/>
  <c r="C36" i="22" s="1"/>
  <c r="F20" i="22"/>
  <c r="C21" i="18" s="1"/>
  <c r="F21" i="22"/>
  <c r="C38" i="22" s="1"/>
  <c r="C10" i="18"/>
  <c r="E27" i="22"/>
  <c r="E28" i="22"/>
  <c r="E29" i="22"/>
  <c r="E27" i="23"/>
  <c r="E28" i="23"/>
  <c r="E29" i="23"/>
  <c r="E27" i="2"/>
  <c r="E28" i="2"/>
  <c r="E29" i="2"/>
  <c r="E21" i="26"/>
  <c r="E26" i="26" s="1"/>
  <c r="E19" i="26"/>
  <c r="E18" i="26"/>
  <c r="E10" i="26"/>
  <c r="G18" i="26"/>
  <c r="A32" i="22"/>
  <c r="A33" i="22"/>
  <c r="A34" i="22"/>
  <c r="A32" i="23"/>
  <c r="A33" i="23"/>
  <c r="A34" i="23"/>
  <c r="A32" i="24"/>
  <c r="A33" i="24"/>
  <c r="A34" i="24"/>
  <c r="A32" i="25"/>
  <c r="A33" i="25"/>
  <c r="A34" i="25"/>
  <c r="A32" i="2"/>
  <c r="A33" i="2"/>
  <c r="A34" i="2"/>
  <c r="A16" i="18"/>
  <c r="A33" i="18" s="1"/>
  <c r="A17" i="18"/>
  <c r="A34" i="18" s="1"/>
  <c r="A18" i="18"/>
  <c r="A35" i="18" s="1"/>
  <c r="B4" i="22"/>
  <c r="B3" i="22"/>
  <c r="B2" i="22"/>
  <c r="F72" i="2"/>
  <c r="B73" i="18" s="1"/>
  <c r="C73" i="18"/>
  <c r="D73" i="18"/>
  <c r="F73" i="18"/>
  <c r="A11" i="18"/>
  <c r="A28" i="18" s="1"/>
  <c r="A12" i="18"/>
  <c r="A29" i="18" s="1"/>
  <c r="A13" i="18"/>
  <c r="A30" i="18" s="1"/>
  <c r="D13" i="18"/>
  <c r="F12" i="2"/>
  <c r="C29" i="2" s="1"/>
  <c r="A29" i="22"/>
  <c r="A29" i="23"/>
  <c r="A29" i="24"/>
  <c r="A29" i="2"/>
  <c r="E29" i="24"/>
  <c r="E37" i="23"/>
  <c r="E36" i="23"/>
  <c r="B2" i="18"/>
  <c r="B3" i="18"/>
  <c r="B4" i="18"/>
  <c r="A10" i="18"/>
  <c r="A27" i="18" s="1"/>
  <c r="A15" i="18"/>
  <c r="A32" i="18" s="1"/>
  <c r="E27" i="24"/>
  <c r="E28" i="24"/>
  <c r="E28" i="25"/>
  <c r="E31" i="23"/>
  <c r="E31" i="24"/>
  <c r="E31" i="25"/>
  <c r="E32" i="23"/>
  <c r="E32" i="24"/>
  <c r="E32" i="25"/>
  <c r="E33" i="23"/>
  <c r="E33" i="24"/>
  <c r="E33" i="25"/>
  <c r="E34" i="23"/>
  <c r="E34" i="24"/>
  <c r="E34" i="25"/>
  <c r="B2" i="25"/>
  <c r="B3" i="25"/>
  <c r="B4" i="25"/>
  <c r="C29" i="25"/>
  <c r="A31" i="25"/>
  <c r="A26" i="25"/>
  <c r="E26" i="25"/>
  <c r="A27" i="25"/>
  <c r="A28" i="25"/>
  <c r="A29" i="25"/>
  <c r="C36" i="25"/>
  <c r="E36" i="25"/>
  <c r="E38" i="25"/>
  <c r="F59" i="18"/>
  <c r="F60" i="18"/>
  <c r="F61" i="18"/>
  <c r="F63" i="18"/>
  <c r="F64" i="18"/>
  <c r="F65" i="18"/>
  <c r="F67" i="18"/>
  <c r="F68" i="18"/>
  <c r="F69" i="18"/>
  <c r="F70" i="18"/>
  <c r="F71" i="18"/>
  <c r="B2" i="24"/>
  <c r="B3" i="24"/>
  <c r="B4" i="24"/>
  <c r="A26" i="24"/>
  <c r="C27" i="24"/>
  <c r="E11" i="18"/>
  <c r="E12" i="18"/>
  <c r="A31" i="24"/>
  <c r="C31" i="24"/>
  <c r="E26" i="24"/>
  <c r="A27" i="24"/>
  <c r="A28" i="24"/>
  <c r="E38" i="24"/>
  <c r="E46" i="18"/>
  <c r="E47" i="18"/>
  <c r="E56" i="18"/>
  <c r="E58" i="18"/>
  <c r="E60" i="18"/>
  <c r="E61" i="18"/>
  <c r="E63" i="18"/>
  <c r="E64" i="18"/>
  <c r="E68" i="18"/>
  <c r="E69" i="18"/>
  <c r="B2" i="23"/>
  <c r="B3" i="23"/>
  <c r="B4" i="23"/>
  <c r="A26" i="23"/>
  <c r="A31" i="23"/>
  <c r="D15" i="18"/>
  <c r="D16" i="18"/>
  <c r="E26" i="23"/>
  <c r="A27" i="23"/>
  <c r="A28" i="23"/>
  <c r="E38" i="23"/>
  <c r="D46" i="18"/>
  <c r="D47" i="18"/>
  <c r="D48" i="18"/>
  <c r="D50" i="18"/>
  <c r="D53" i="18"/>
  <c r="D57" i="18"/>
  <c r="D69" i="18"/>
  <c r="D70" i="18"/>
  <c r="D71" i="18"/>
  <c r="D72" i="18"/>
  <c r="C26" i="22"/>
  <c r="E32" i="22"/>
  <c r="C20" i="18"/>
  <c r="E38" i="22"/>
  <c r="A26" i="22"/>
  <c r="E26" i="22"/>
  <c r="A27" i="22"/>
  <c r="A28" i="22"/>
  <c r="A31" i="22"/>
  <c r="E31" i="22"/>
  <c r="E33" i="22"/>
  <c r="E34" i="22"/>
  <c r="C45" i="18"/>
  <c r="C48" i="18"/>
  <c r="C50" i="18"/>
  <c r="C51" i="18"/>
  <c r="C52" i="18"/>
  <c r="C56" i="18"/>
  <c r="C57" i="18"/>
  <c r="C58" i="18"/>
  <c r="C60" i="18"/>
  <c r="C72" i="18"/>
  <c r="F77" i="22"/>
  <c r="F78" i="22"/>
  <c r="B10" i="18"/>
  <c r="F10" i="2"/>
  <c r="F11" i="2"/>
  <c r="C28" i="2" s="1"/>
  <c r="F14" i="2"/>
  <c r="B15" i="18" s="1"/>
  <c r="F15" i="2"/>
  <c r="B16" i="18" s="1"/>
  <c r="F16" i="2"/>
  <c r="C33" i="2" s="1"/>
  <c r="F17" i="2"/>
  <c r="B18" i="18" s="1"/>
  <c r="F19" i="2"/>
  <c r="B20" i="18" s="1"/>
  <c r="F20" i="2"/>
  <c r="C37" i="2" s="1"/>
  <c r="F21" i="2"/>
  <c r="B22" i="18" s="1"/>
  <c r="A26" i="2"/>
  <c r="E26" i="2"/>
  <c r="A27" i="2"/>
  <c r="A28" i="2"/>
  <c r="A31" i="2"/>
  <c r="E31" i="2"/>
  <c r="E32" i="2"/>
  <c r="E33" i="2"/>
  <c r="E34" i="2"/>
  <c r="E38" i="2"/>
  <c r="F44" i="2"/>
  <c r="B45" i="18" s="1"/>
  <c r="F45" i="2"/>
  <c r="B46" i="18" s="1"/>
  <c r="F46" i="2"/>
  <c r="B47" i="18" s="1"/>
  <c r="F47" i="2"/>
  <c r="B48" i="18" s="1"/>
  <c r="F49" i="2"/>
  <c r="B50" i="18" s="1"/>
  <c r="F50" i="2"/>
  <c r="B51" i="18" s="1"/>
  <c r="F51" i="2"/>
  <c r="B52" i="18" s="1"/>
  <c r="F52" i="2"/>
  <c r="B53" i="18" s="1"/>
  <c r="F53" i="2"/>
  <c r="B54" i="18" s="1"/>
  <c r="F55" i="2"/>
  <c r="B56" i="18" s="1"/>
  <c r="F56" i="2"/>
  <c r="B57" i="18" s="1"/>
  <c r="F57" i="2"/>
  <c r="B58" i="18" s="1"/>
  <c r="F58" i="2"/>
  <c r="B59" i="18" s="1"/>
  <c r="F59" i="2"/>
  <c r="B60" i="18" s="1"/>
  <c r="F60" i="2"/>
  <c r="B61" i="18" s="1"/>
  <c r="F62" i="2"/>
  <c r="B63" i="18" s="1"/>
  <c r="F63" i="2"/>
  <c r="B64" i="18" s="1"/>
  <c r="F64" i="2"/>
  <c r="B65" i="18" s="1"/>
  <c r="B67" i="18"/>
  <c r="F67" i="2"/>
  <c r="B68" i="18" s="1"/>
  <c r="F68" i="2"/>
  <c r="B69" i="18" s="1"/>
  <c r="F69" i="2"/>
  <c r="B70" i="18" s="1"/>
  <c r="F70" i="2"/>
  <c r="B71" i="18" s="1"/>
  <c r="F71" i="2"/>
  <c r="B72" i="18" s="1"/>
  <c r="F76" i="2"/>
  <c r="F77" i="2"/>
  <c r="F78" i="2"/>
  <c r="C27" i="25"/>
  <c r="E21" i="18"/>
  <c r="C31" i="23"/>
  <c r="E37" i="25"/>
  <c r="E37" i="22"/>
  <c r="C33" i="25"/>
  <c r="E27" i="25"/>
  <c r="E36" i="22"/>
  <c r="E36" i="24"/>
  <c r="E37" i="24"/>
  <c r="E29" i="25"/>
  <c r="E37" i="2"/>
  <c r="E36" i="2"/>
  <c r="D20" i="18"/>
  <c r="C31" i="22"/>
  <c r="C34" i="25"/>
  <c r="C34" i="22"/>
  <c r="C27" i="22"/>
  <c r="F13" i="18"/>
  <c r="C12" i="18"/>
  <c r="C29" i="23"/>
  <c r="B13" i="18"/>
  <c r="E13" i="18" l="1"/>
  <c r="D12" i="18"/>
  <c r="C33" i="22"/>
  <c r="C38" i="25"/>
  <c r="C38" i="24"/>
  <c r="F38" i="24" s="1"/>
  <c r="E39" i="18" s="1"/>
  <c r="C27" i="23"/>
  <c r="F27" i="23" s="1"/>
  <c r="D28" i="18" s="1"/>
  <c r="F21" i="18"/>
  <c r="C38" i="23"/>
  <c r="F38" i="23" s="1"/>
  <c r="D39" i="18" s="1"/>
  <c r="E20" i="18"/>
  <c r="G20" i="18" s="1"/>
  <c r="F12" i="18"/>
  <c r="C37" i="23"/>
  <c r="F37" i="23" s="1"/>
  <c r="D38" i="18" s="1"/>
  <c r="C16" i="18"/>
  <c r="C26" i="25"/>
  <c r="C34" i="24"/>
  <c r="C36" i="2"/>
  <c r="G53" i="18"/>
  <c r="E14" i="26"/>
  <c r="E16" i="26"/>
  <c r="E12" i="26" s="1"/>
  <c r="F27" i="24"/>
  <c r="E28" i="18" s="1"/>
  <c r="F29" i="25"/>
  <c r="F30" i="18" s="1"/>
  <c r="C38" i="2"/>
  <c r="F38" i="2"/>
  <c r="B39" i="18" s="1"/>
  <c r="B21" i="18"/>
  <c r="G21" i="18" s="1"/>
  <c r="F37" i="2"/>
  <c r="B38" i="18" s="1"/>
  <c r="F29" i="24"/>
  <c r="E30" i="18" s="1"/>
  <c r="C29" i="22"/>
  <c r="F29" i="22" s="1"/>
  <c r="C30" i="18" s="1"/>
  <c r="G50" i="18"/>
  <c r="C37" i="22"/>
  <c r="F37" i="22" s="1"/>
  <c r="C38" i="18" s="1"/>
  <c r="F15" i="18"/>
  <c r="G15" i="18" s="1"/>
  <c r="G73" i="18"/>
  <c r="C27" i="2"/>
  <c r="F27" i="2" s="1"/>
  <c r="B28" i="18" s="1"/>
  <c r="E16" i="18"/>
  <c r="C33" i="23"/>
  <c r="F33" i="23" s="1"/>
  <c r="D34" i="18" s="1"/>
  <c r="C32" i="25"/>
  <c r="F32" i="25" s="1"/>
  <c r="F33" i="18" s="1"/>
  <c r="G46" i="18"/>
  <c r="F27" i="25"/>
  <c r="F28" i="18" s="1"/>
  <c r="D10" i="18"/>
  <c r="G10" i="18" s="1"/>
  <c r="B11" i="18"/>
  <c r="G11" i="18" s="1"/>
  <c r="F36" i="24"/>
  <c r="E37" i="18" s="1"/>
  <c r="G51" i="18"/>
  <c r="C34" i="2"/>
  <c r="G64" i="18"/>
  <c r="F28" i="23"/>
  <c r="D29" i="18" s="1"/>
  <c r="C76" i="18"/>
  <c r="G65" i="18"/>
  <c r="G70" i="18"/>
  <c r="G54" i="18"/>
  <c r="F36" i="25"/>
  <c r="F37" i="18" s="1"/>
  <c r="F76" i="18"/>
  <c r="C32" i="2"/>
  <c r="E76" i="18"/>
  <c r="G13" i="18"/>
  <c r="F37" i="25"/>
  <c r="F38" i="18" s="1"/>
  <c r="G59" i="18"/>
  <c r="G52" i="18"/>
  <c r="C31" i="2"/>
  <c r="F31" i="2" s="1"/>
  <c r="B32" i="18" s="1"/>
  <c r="F37" i="24"/>
  <c r="E38" i="18" s="1"/>
  <c r="F31" i="22"/>
  <c r="C32" i="18" s="1"/>
  <c r="D76" i="18"/>
  <c r="G58" i="18"/>
  <c r="G57" i="18"/>
  <c r="G60" i="18"/>
  <c r="B76" i="18"/>
  <c r="G56" i="18"/>
  <c r="C26" i="2"/>
  <c r="F26" i="2" s="1"/>
  <c r="F22" i="2"/>
  <c r="F22" i="23"/>
  <c r="F26" i="23"/>
  <c r="D27" i="18" s="1"/>
  <c r="G48" i="18"/>
  <c r="G47" i="18"/>
  <c r="G71" i="18"/>
  <c r="G63" i="18"/>
  <c r="G69" i="18"/>
  <c r="G61" i="18"/>
  <c r="G68" i="18"/>
  <c r="G45" i="18"/>
  <c r="G18" i="18"/>
  <c r="C33" i="24"/>
  <c r="F33" i="24" s="1"/>
  <c r="E34" i="18" s="1"/>
  <c r="F34" i="2"/>
  <c r="B35" i="18" s="1"/>
  <c r="F32" i="24"/>
  <c r="E33" i="18" s="1"/>
  <c r="F29" i="23"/>
  <c r="D30" i="18" s="1"/>
  <c r="F34" i="25"/>
  <c r="F35" i="18" s="1"/>
  <c r="B12" i="18"/>
  <c r="B17" i="18"/>
  <c r="G17" i="18" s="1"/>
  <c r="G67" i="18"/>
  <c r="F32" i="2"/>
  <c r="B33" i="18" s="1"/>
  <c r="F26" i="22"/>
  <c r="C27" i="18" s="1"/>
  <c r="F32" i="22"/>
  <c r="C33" i="18" s="1"/>
  <c r="F38" i="25"/>
  <c r="F39" i="18" s="1"/>
  <c r="F26" i="25"/>
  <c r="F27" i="18" s="1"/>
  <c r="F34" i="24"/>
  <c r="E35" i="18" s="1"/>
  <c r="F31" i="25"/>
  <c r="F32" i="18" s="1"/>
  <c r="F36" i="23"/>
  <c r="D37" i="18" s="1"/>
  <c r="F22" i="25"/>
  <c r="F23" i="18" s="1"/>
  <c r="C22" i="18"/>
  <c r="G22" i="18" s="1"/>
  <c r="F31" i="24"/>
  <c r="E32" i="18" s="1"/>
  <c r="F32" i="23"/>
  <c r="D33" i="18" s="1"/>
  <c r="F22" i="22"/>
  <c r="F34" i="22"/>
  <c r="C35" i="18" s="1"/>
  <c r="F38" i="22"/>
  <c r="C39" i="18" s="1"/>
  <c r="F33" i="25"/>
  <c r="F34" i="18" s="1"/>
  <c r="F31" i="23"/>
  <c r="D32" i="18" s="1"/>
  <c r="F28" i="22"/>
  <c r="C29" i="18" s="1"/>
  <c r="C34" i="23"/>
  <c r="F34" i="23" s="1"/>
  <c r="D35" i="18" s="1"/>
  <c r="G72" i="18"/>
  <c r="F33" i="22"/>
  <c r="C34" i="18" s="1"/>
  <c r="F28" i="25"/>
  <c r="F29" i="18" s="1"/>
  <c r="F29" i="2"/>
  <c r="B30" i="18" s="1"/>
  <c r="F27" i="22"/>
  <c r="C28" i="18" s="1"/>
  <c r="F36" i="2"/>
  <c r="B37" i="18" s="1"/>
  <c r="F33" i="2"/>
  <c r="B34" i="18" s="1"/>
  <c r="F36" i="22"/>
  <c r="C37" i="18" s="1"/>
  <c r="F28" i="24"/>
  <c r="E29" i="18" s="1"/>
  <c r="F28" i="2"/>
  <c r="B29" i="18" s="1"/>
  <c r="C26" i="24"/>
  <c r="F26" i="24" s="1"/>
  <c r="F22" i="24"/>
  <c r="G19" i="26"/>
  <c r="G10" i="26"/>
  <c r="G16" i="26" s="1"/>
  <c r="E25" i="26"/>
  <c r="E23" i="26"/>
  <c r="G16" i="18" l="1"/>
  <c r="G12" i="18"/>
  <c r="G37" i="18"/>
  <c r="F41" i="23"/>
  <c r="D42" i="18" s="1"/>
  <c r="F41" i="22"/>
  <c r="C42" i="18" s="1"/>
  <c r="G39" i="18"/>
  <c r="F41" i="2"/>
  <c r="F41" i="24"/>
  <c r="E42" i="18" s="1"/>
  <c r="D23" i="18"/>
  <c r="E23" i="18"/>
  <c r="C23" i="18"/>
  <c r="B23" i="18"/>
  <c r="G29" i="18"/>
  <c r="G30" i="18"/>
  <c r="G38" i="18"/>
  <c r="G33" i="18"/>
  <c r="G32" i="18"/>
  <c r="G28" i="18"/>
  <c r="G35" i="18"/>
  <c r="G34" i="18"/>
  <c r="B27" i="18"/>
  <c r="F39" i="2"/>
  <c r="B40" i="18" s="1"/>
  <c r="F39" i="25"/>
  <c r="F40" i="18" s="1"/>
  <c r="F39" i="22"/>
  <c r="C40" i="18" s="1"/>
  <c r="F41" i="25"/>
  <c r="F42" i="18" s="1"/>
  <c r="F39" i="23"/>
  <c r="D40" i="18" s="1"/>
  <c r="E27" i="18"/>
  <c r="F39" i="24"/>
  <c r="E40" i="18" s="1"/>
  <c r="G14" i="26"/>
  <c r="G12" i="26"/>
  <c r="I10" i="26"/>
  <c r="I16" i="26" s="1"/>
  <c r="I19" i="26"/>
  <c r="I18" i="26"/>
  <c r="F73" i="22" l="1"/>
  <c r="C74" i="18" s="1"/>
  <c r="F73" i="2"/>
  <c r="F73" i="23"/>
  <c r="F79" i="23" s="1"/>
  <c r="C81" i="23" s="1"/>
  <c r="B42" i="18"/>
  <c r="G42" i="18" s="1"/>
  <c r="F73" i="24"/>
  <c r="G23" i="18"/>
  <c r="F73" i="25"/>
  <c r="F79" i="25" s="1"/>
  <c r="C81" i="25" s="1"/>
  <c r="F81" i="25" s="1"/>
  <c r="G27" i="18"/>
  <c r="G40" i="18"/>
  <c r="K10" i="26"/>
  <c r="K16" i="26" s="1"/>
  <c r="K19" i="26"/>
  <c r="K18" i="26"/>
  <c r="I12" i="26"/>
  <c r="I14" i="26"/>
  <c r="F74" i="18" l="1"/>
  <c r="F80" i="18"/>
  <c r="F83" i="25"/>
  <c r="F82" i="18" s="1"/>
  <c r="B74" i="18"/>
  <c r="E74" i="18"/>
  <c r="F79" i="24"/>
  <c r="C81" i="24" s="1"/>
  <c r="F81" i="24" s="1"/>
  <c r="F83" i="24" s="1"/>
  <c r="F79" i="22"/>
  <c r="C81" i="22" s="1"/>
  <c r="F81" i="22" s="1"/>
  <c r="F79" i="2"/>
  <c r="C81" i="2" s="1"/>
  <c r="F81" i="2" s="1"/>
  <c r="D74" i="18"/>
  <c r="F81" i="23"/>
  <c r="F83" i="23" s="1"/>
  <c r="M18" i="26"/>
  <c r="M19" i="26"/>
  <c r="M10" i="26"/>
  <c r="M16" i="26" s="1"/>
  <c r="K12" i="26"/>
  <c r="K14" i="26"/>
  <c r="F78" i="18"/>
  <c r="D78" i="18"/>
  <c r="B80" i="18" l="1"/>
  <c r="G74" i="18"/>
  <c r="C78" i="18"/>
  <c r="C80" i="18"/>
  <c r="F83" i="22"/>
  <c r="E80" i="18"/>
  <c r="D80" i="18"/>
  <c r="B78" i="18"/>
  <c r="E78" i="18"/>
  <c r="G76" i="18"/>
  <c r="M12" i="26"/>
  <c r="M14" i="26"/>
  <c r="G80" i="18" l="1"/>
  <c r="E82" i="18"/>
  <c r="F83" i="2"/>
  <c r="B82" i="18" s="1"/>
  <c r="C82" i="18"/>
  <c r="D82" i="18"/>
  <c r="G78" i="18"/>
  <c r="G8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schultzj</author>
    <author>gossd</author>
  </authors>
  <commentList>
    <comment ref="C6" authorId="0" shapeId="0" xr:uid="{646751DD-B1C0-4079-ADBC-AC7DDC49C9FF}">
      <text>
        <r>
          <rPr>
            <b/>
            <sz val="8"/>
            <color indexed="81"/>
            <rFont val="Tahoma"/>
            <family val="2"/>
          </rPr>
          <t>Quantity/Base (Column C) * Price/Rate (Column E)= Amount in Column G,H, or I</t>
        </r>
        <r>
          <rPr>
            <sz val="8"/>
            <color indexed="81"/>
            <rFont val="Tahoma"/>
            <family val="2"/>
          </rPr>
          <t xml:space="preserve">
</t>
        </r>
      </text>
    </comment>
    <comment ref="D6" authorId="0" shapeId="0" xr:uid="{00000000-0006-0000-0000-000003000000}">
      <text>
        <r>
          <rPr>
            <b/>
            <sz val="8"/>
            <color indexed="81"/>
            <rFont val="Tahoma"/>
            <family val="2"/>
          </rPr>
          <t>For descriptive purposes… day, week, year, lb., etc.</t>
        </r>
      </text>
    </comment>
    <comment ref="E6" authorId="0" shapeId="0" xr:uid="{00000000-0006-0000-0000-000004000000}">
      <text>
        <r>
          <rPr>
            <b/>
            <sz val="8"/>
            <color indexed="81"/>
            <rFont val="Tahoma"/>
            <family val="2"/>
          </rPr>
          <t>Quantity/Base (Column C) * Price/Rate (Column E)= Amount in Column G,H, or I</t>
        </r>
      </text>
    </comment>
    <comment ref="E81" authorId="1" shapeId="0" xr:uid="{00000000-0006-0000-0000-000005000000}">
      <text>
        <r>
          <rPr>
            <sz val="9"/>
            <color indexed="81"/>
            <rFont val="Arial"/>
            <family val="2"/>
          </rPr>
          <t>If entering in a percentage, the formula for calculating the set  percentages will be deleted.  If you need to reinsert the formula, type =E85 in cell E81.</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schultzj</author>
    <author>gossd</author>
  </authors>
  <commentList>
    <comment ref="C6" authorId="0" shapeId="0" xr:uid="{00000000-0006-0000-0100-000002000000}">
      <text>
        <r>
          <rPr>
            <b/>
            <sz val="8"/>
            <color indexed="81"/>
            <rFont val="Tahoma"/>
            <family val="2"/>
          </rPr>
          <t>Quantity/Base (Column C) * Price/Rate (Column E)= Amount in Column G,H, or I</t>
        </r>
        <r>
          <rPr>
            <sz val="8"/>
            <color indexed="81"/>
            <rFont val="Tahoma"/>
            <family val="2"/>
          </rPr>
          <t xml:space="preserve">
</t>
        </r>
      </text>
    </comment>
    <comment ref="D6" authorId="0" shapeId="0" xr:uid="{00000000-0006-0000-0100-000003000000}">
      <text>
        <r>
          <rPr>
            <b/>
            <sz val="8"/>
            <color indexed="81"/>
            <rFont val="Tahoma"/>
            <family val="2"/>
          </rPr>
          <t>For descriptive purposes… day, week, year, lb., etc.</t>
        </r>
      </text>
    </comment>
    <comment ref="E6" authorId="0" shapeId="0" xr:uid="{00000000-0006-0000-0100-000004000000}">
      <text>
        <r>
          <rPr>
            <b/>
            <sz val="8"/>
            <color indexed="81"/>
            <rFont val="Tahoma"/>
            <family val="2"/>
          </rPr>
          <t>Quantity/Base (Column C) * Price/Rate (Column E)= Amount in Column G,H, or I</t>
        </r>
      </text>
    </comment>
    <comment ref="E81" authorId="1" shapeId="0" xr:uid="{00000000-0006-0000-0100-000005000000}">
      <text>
        <r>
          <rPr>
            <sz val="9"/>
            <color indexed="81"/>
            <rFont val="Arial"/>
            <family val="2"/>
          </rPr>
          <t>If entering in a percentage, the formula for calculating the set  percentages will be deleted.  If you need to reinsert the formula, type =E85 in cell E81.</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schultzj</author>
    <author>gossd</author>
  </authors>
  <commentList>
    <comment ref="C6" authorId="0" shapeId="0" xr:uid="{00000000-0006-0000-0200-000002000000}">
      <text>
        <r>
          <rPr>
            <b/>
            <sz val="8"/>
            <color indexed="81"/>
            <rFont val="Tahoma"/>
            <family val="2"/>
          </rPr>
          <t>Quantity/Base (Column C) * Price/Rate (Column E)= Amount in Column G,H, or I</t>
        </r>
        <r>
          <rPr>
            <sz val="8"/>
            <color indexed="81"/>
            <rFont val="Tahoma"/>
            <family val="2"/>
          </rPr>
          <t xml:space="preserve">
</t>
        </r>
      </text>
    </comment>
    <comment ref="D6" authorId="0" shapeId="0" xr:uid="{00000000-0006-0000-0200-000003000000}">
      <text>
        <r>
          <rPr>
            <b/>
            <sz val="8"/>
            <color indexed="81"/>
            <rFont val="Tahoma"/>
            <family val="2"/>
          </rPr>
          <t>For descriptive purposes… day, week, year, lb., etc.</t>
        </r>
      </text>
    </comment>
    <comment ref="E6" authorId="0" shapeId="0" xr:uid="{00000000-0006-0000-0200-000004000000}">
      <text>
        <r>
          <rPr>
            <b/>
            <sz val="8"/>
            <color indexed="81"/>
            <rFont val="Tahoma"/>
            <family val="2"/>
          </rPr>
          <t>Quantity/Base (Column C) * Price/Rate (Column E)= Amount in Column G,H, or I</t>
        </r>
      </text>
    </comment>
    <comment ref="E81" authorId="1" shapeId="0" xr:uid="{00000000-0006-0000-0200-000005000000}">
      <text>
        <r>
          <rPr>
            <sz val="9"/>
            <color indexed="81"/>
            <rFont val="Arial"/>
            <family val="2"/>
          </rPr>
          <t>If entering in a percentage, the formula for calculating the set  percentages will be deleted.  If you need to reinsert the formula, type =E85 in cell E81.</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schultzj</author>
    <author>gossd</author>
  </authors>
  <commentList>
    <comment ref="C6" authorId="0" shapeId="0" xr:uid="{00000000-0006-0000-0300-000002000000}">
      <text>
        <r>
          <rPr>
            <b/>
            <sz val="8"/>
            <color indexed="81"/>
            <rFont val="Tahoma"/>
            <family val="2"/>
          </rPr>
          <t>Quantity/Base (Column C) * Price/Rate (Column E)= Amount in Column G,H, or I</t>
        </r>
        <r>
          <rPr>
            <sz val="8"/>
            <color indexed="81"/>
            <rFont val="Tahoma"/>
            <family val="2"/>
          </rPr>
          <t xml:space="preserve">
</t>
        </r>
      </text>
    </comment>
    <comment ref="D6" authorId="0" shapeId="0" xr:uid="{00000000-0006-0000-0300-000003000000}">
      <text>
        <r>
          <rPr>
            <b/>
            <sz val="8"/>
            <color indexed="81"/>
            <rFont val="Tahoma"/>
            <family val="2"/>
          </rPr>
          <t>For descriptive purposes… day, week, year, lb., etc.</t>
        </r>
      </text>
    </comment>
    <comment ref="E6" authorId="0" shapeId="0" xr:uid="{00000000-0006-0000-0300-000004000000}">
      <text>
        <r>
          <rPr>
            <b/>
            <sz val="8"/>
            <color indexed="81"/>
            <rFont val="Tahoma"/>
            <family val="2"/>
          </rPr>
          <t>Quantity/Base (Column C) * Price/Rate (Column E)= Amount in Column G,H, or I</t>
        </r>
      </text>
    </comment>
    <comment ref="E81" authorId="1" shapeId="0" xr:uid="{00000000-0006-0000-0300-000005000000}">
      <text>
        <r>
          <rPr>
            <sz val="9"/>
            <color indexed="81"/>
            <rFont val="Arial"/>
            <family val="2"/>
          </rPr>
          <t>If entering in a percentage, the formula for calculating the set  percentages will be deleted.  If you need to reinsert the formula, type =E85 in cell E81.</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schultzj</author>
    <author>gossd</author>
  </authors>
  <commentList>
    <comment ref="C6" authorId="0" shapeId="0" xr:uid="{00000000-0006-0000-0400-000002000000}">
      <text>
        <r>
          <rPr>
            <b/>
            <sz val="8"/>
            <color indexed="81"/>
            <rFont val="Tahoma"/>
            <family val="2"/>
          </rPr>
          <t>Quantity/Base (Column C) * Price/Rate (Column E)= Amount in Column G,H, or I</t>
        </r>
        <r>
          <rPr>
            <sz val="8"/>
            <color indexed="81"/>
            <rFont val="Tahoma"/>
            <family val="2"/>
          </rPr>
          <t xml:space="preserve">
</t>
        </r>
      </text>
    </comment>
    <comment ref="D6" authorId="0" shapeId="0" xr:uid="{00000000-0006-0000-0400-000003000000}">
      <text>
        <r>
          <rPr>
            <b/>
            <sz val="8"/>
            <color indexed="81"/>
            <rFont val="Tahoma"/>
            <family val="2"/>
          </rPr>
          <t>For descriptive purposes… day, week, year, lb., etc.</t>
        </r>
      </text>
    </comment>
    <comment ref="E6" authorId="0" shapeId="0" xr:uid="{00000000-0006-0000-0400-000004000000}">
      <text>
        <r>
          <rPr>
            <b/>
            <sz val="8"/>
            <color indexed="81"/>
            <rFont val="Tahoma"/>
            <family val="2"/>
          </rPr>
          <t>Quantity/Base (Column C) * Price/Rate (Column E)= Amount in Column G,H, or I</t>
        </r>
      </text>
    </comment>
    <comment ref="E81" authorId="1" shapeId="0" xr:uid="{00000000-0006-0000-0400-000005000000}">
      <text>
        <r>
          <rPr>
            <sz val="9"/>
            <color indexed="81"/>
            <rFont val="Arial"/>
            <family val="2"/>
          </rPr>
          <t>If entering in a percentage, the formula for calculating the set  percentages will be deleted.  If you need to reinsert the formula, type =E85 in cell E81.</t>
        </r>
        <r>
          <rPr>
            <sz val="8"/>
            <color indexed="81"/>
            <rFont val="Tahoma"/>
            <family val="2"/>
          </rPr>
          <t xml:space="preserve">
</t>
        </r>
      </text>
    </comment>
  </commentList>
</comments>
</file>

<file path=xl/sharedStrings.xml><?xml version="1.0" encoding="utf-8"?>
<sst xmlns="http://schemas.openxmlformats.org/spreadsheetml/2006/main" count="590" uniqueCount="227">
  <si>
    <t>TOTAL PROJECT COSTS</t>
  </si>
  <si>
    <t>Equipment</t>
  </si>
  <si>
    <t>Year 1</t>
  </si>
  <si>
    <t>Category</t>
  </si>
  <si>
    <t>Staff</t>
  </si>
  <si>
    <t>Fringe Benefits and Risk</t>
  </si>
  <si>
    <t>Description</t>
  </si>
  <si>
    <t>Unit</t>
  </si>
  <si>
    <t>Faculty</t>
  </si>
  <si>
    <t>Students</t>
  </si>
  <si>
    <t>Personnel</t>
  </si>
  <si>
    <t>Total Personnel</t>
  </si>
  <si>
    <t>Total Fringe</t>
  </si>
  <si>
    <t>Total SWFB</t>
  </si>
  <si>
    <t>Travel</t>
  </si>
  <si>
    <t>Total Direct Costs</t>
  </si>
  <si>
    <t>Year 2</t>
  </si>
  <si>
    <t>Year 3</t>
  </si>
  <si>
    <t>Year 4</t>
  </si>
  <si>
    <t>Materials and Supplies</t>
  </si>
  <si>
    <t>Other</t>
  </si>
  <si>
    <t>Social Security (FICA)</t>
  </si>
  <si>
    <t>Medicare</t>
  </si>
  <si>
    <t>Salaried</t>
  </si>
  <si>
    <t>Hourly Intermittent*</t>
  </si>
  <si>
    <t xml:space="preserve">SAMPLE ONE-YEAR BUDGET </t>
  </si>
  <si>
    <t xml:space="preserve">are included along with basic information on calculating salaries, fringe benefits and </t>
  </si>
  <si>
    <t>indirect costs.</t>
  </si>
  <si>
    <t>PERSONNEL</t>
  </si>
  <si>
    <t xml:space="preserve">      applicable academic year (varies, but generally 170-172; check with ORSP)</t>
  </si>
  <si>
    <t xml:space="preserve">      estimated based on the daily rate/8 hours.</t>
  </si>
  <si>
    <t xml:space="preserve"> Faculty may be paid stipends as "special consultants" in some cases for short-</t>
  </si>
  <si>
    <t xml:space="preserve"> term grant work which is significantly different from their teaching work.  Check</t>
  </si>
  <si>
    <t xml:space="preserve"> with the school administrative manager and ORSP before assuming stipends may</t>
  </si>
  <si>
    <t xml:space="preserve"> be included in a proposal budget.  Stipend pay counts towards the overall level of effort.</t>
  </si>
  <si>
    <t xml:space="preserve"> a) To add a new MPP position in a proposal, use the latest rates at the</t>
  </si>
  <si>
    <t xml:space="preserve">      CSU salaries web site for the appropriate MPP level:</t>
  </si>
  <si>
    <t xml:space="preserve"> b) To buy out time of an existing MPP position multiply the annual salary</t>
  </si>
  <si>
    <t xml:space="preserve">     by the % of the proposed buy-out. </t>
  </si>
  <si>
    <t>MPPs may not be compensated in excess of 100% without written approval from the SSU President.</t>
  </si>
  <si>
    <t xml:space="preserve"> a) To add a new non-exempt position in a proposal, use the latest rates at the</t>
  </si>
  <si>
    <t xml:space="preserve">      CSU salaries web site for the appropriate position:</t>
  </si>
  <si>
    <t xml:space="preserve"> b) To buy out time of an existing non-exempt staff position multiply the annual salary</t>
  </si>
  <si>
    <t>Non-exempt staff may be compensated in excess of 100%; any compensation above the 100%</t>
  </si>
  <si>
    <t>level of effort must be paid at overtime rates.  Manager/AVP or VP approval is required.</t>
  </si>
  <si>
    <t>Use the student assistant employment form to establish wage rates; this form is</t>
  </si>
  <si>
    <t>FRINGE BENEFITS</t>
  </si>
  <si>
    <t>TRAVEL</t>
  </si>
  <si>
    <t>Itemize purpose, airfare, hotel, ground transportation, mileage, conference fees,</t>
  </si>
  <si>
    <t>Itemize requested materials and supplies expenses which are directly</t>
  </si>
  <si>
    <t>attributable to the project.</t>
  </si>
  <si>
    <t>Itemize subawardees - purposes/amounts.</t>
  </si>
  <si>
    <t>Itemize consultants - purposes/amounts.</t>
  </si>
  <si>
    <t>OTHER</t>
  </si>
  <si>
    <t>Itemize any other expenses and justify inclusion in the project budget.</t>
  </si>
  <si>
    <t>INDIRECT COSTS</t>
  </si>
  <si>
    <t>If one of the above minimum rates is not allowed by the sponsoring agency, approval from</t>
  </si>
  <si>
    <t>Computer Use</t>
  </si>
  <si>
    <t>Equipment Rental</t>
  </si>
  <si>
    <t>Equipment &gt; $5000</t>
  </si>
  <si>
    <t>Non-Cap Equipment &lt; $5000</t>
  </si>
  <si>
    <t>Catering</t>
  </si>
  <si>
    <t>Mileage</t>
  </si>
  <si>
    <t>Reimbursable Travel</t>
  </si>
  <si>
    <t>Training &amp; Conference Reg</t>
  </si>
  <si>
    <t>Travel In State</t>
  </si>
  <si>
    <t>Travel Out of State</t>
  </si>
  <si>
    <t>Expenses Other</t>
  </si>
  <si>
    <t>Supplies</t>
  </si>
  <si>
    <t>Instructional Materials</t>
  </si>
  <si>
    <t>Services and Incentives</t>
  </si>
  <si>
    <t>Contractual Services</t>
  </si>
  <si>
    <t>Non-contractual Services</t>
  </si>
  <si>
    <t>Participant Stipends</t>
  </si>
  <si>
    <t>Professional Services</t>
  </si>
  <si>
    <t>Tuition &amp; Fees</t>
  </si>
  <si>
    <t>Postage &amp; Courier</t>
  </si>
  <si>
    <t>Printing and Copying</t>
  </si>
  <si>
    <t>Records Searches</t>
  </si>
  <si>
    <t>Repairs and Maintenance</t>
  </si>
  <si>
    <t>Subscriptions</t>
  </si>
  <si>
    <t>Telephone Usage</t>
  </si>
  <si>
    <t>Graduate</t>
  </si>
  <si>
    <t>Undergraduate</t>
  </si>
  <si>
    <t>Bridge</t>
  </si>
  <si>
    <t>Quantity or Base</t>
  </si>
  <si>
    <t>Price or Rate</t>
  </si>
  <si>
    <t>Sponsor</t>
  </si>
  <si>
    <t>Funding Source</t>
  </si>
  <si>
    <t>SSU</t>
  </si>
  <si>
    <t>Benefit Description</t>
  </si>
  <si>
    <t>Replacement/Release</t>
  </si>
  <si>
    <t>Additional/Special Consultant</t>
  </si>
  <si>
    <t>Student/Grad</t>
  </si>
  <si>
    <t>Intermittent</t>
  </si>
  <si>
    <t>Federal On Campus</t>
  </si>
  <si>
    <t>U.S. Dept. of Education</t>
  </si>
  <si>
    <t>IDC Rates</t>
  </si>
  <si>
    <t>Sponsor&amp;SSU</t>
  </si>
  <si>
    <t>Total Cost</t>
  </si>
  <si>
    <t>Sonoma State University</t>
  </si>
  <si>
    <t>Principal Investigator:</t>
  </si>
  <si>
    <t>Project Title:</t>
  </si>
  <si>
    <t>Sponsor:</t>
  </si>
  <si>
    <t>Start Date:</t>
  </si>
  <si>
    <t>End Date:</t>
  </si>
  <si>
    <t>Budget Summary</t>
  </si>
  <si>
    <t>Cumulative</t>
  </si>
  <si>
    <t>Faculty Salary Calculator</t>
  </si>
  <si>
    <t>Annual Salary (monthly *12)</t>
  </si>
  <si>
    <t>This worksheet is designed to provide estimates for various faculty salary derivations. The formulas may not fit a particular faculty member's circumstances. Please confirms salay estimates with Faculty Affairs and/or ORSP.</t>
  </si>
  <si>
    <t xml:space="preserve">Faculty may work up to the 125% level of effort (25% above full-time) during the academic year </t>
  </si>
  <si>
    <t>within the constraints of the bargaining agreement, system policy, and campus guidelines, and with</t>
  </si>
  <si>
    <t>from different fund sources may work up to the 125% level of effort in summer as well.</t>
  </si>
  <si>
    <t>25% Academic Year Overload, annual rate</t>
  </si>
  <si>
    <t>25% Academic Year Overload, monthly rate</t>
  </si>
  <si>
    <t>25% 12-month Overload, annual rate</t>
  </si>
  <si>
    <t>25% 12-month Overload, monthly rate</t>
  </si>
  <si>
    <t>Enter Monthly Gross Salary:*</t>
  </si>
  <si>
    <t>a) Calculate monthly salary by increasing the academic-year monthly salary rate by 15%</t>
  </si>
  <si>
    <t>If lecturers are written into proposals, the additional assignment of work may create</t>
  </si>
  <si>
    <t>as needed.</t>
  </si>
  <si>
    <t>*If you are full-time in one faculty assignment, your pay stub will show your gross salary.  Certain deductions are taken pre-tax to increase your take home pay.  As a result, you have several "gross salary" rates.  Choose the highest rate on your pay stub.  If you are part-time or receive more than one check for your faculty assignment (e.g., are serving as a department chair), you will need to obtain your gross monthly salary from your department Administrative Coordinator, school administrative manager, Payroll, or Faculty Affairs.</t>
  </si>
  <si>
    <t>**(This figure can also be used in calculating the salary for academic-year overload assignments of less than 25% by multiplying the figure by the number of units of overload)</t>
  </si>
  <si>
    <t>Unit Replacement Cost (annual / 30)**</t>
  </si>
  <si>
    <t xml:space="preserve"> a) Monthly salary rate will be the same as the faculty's regular monthly salary rate.</t>
  </si>
  <si>
    <t xml:space="preserve"> b) Calculate actual monthly salary by dividing the monthly rate by 15 and dividing by the number of units of assignment for the grant.</t>
  </si>
  <si>
    <t xml:space="preserve"> c) Calculate annual rate by multiplying the figure obtained in (b) by 12, or the semester rate by multiplying it by 6.</t>
  </si>
  <si>
    <t>e) Although faculty do not technically have an "hourly rate," this may be</t>
  </si>
  <si>
    <t xml:space="preserve"> e) Although faculty do not technically have an "hourly rate," this may be</t>
  </si>
  <si>
    <t>b) Calculate actual monthly salary by multiplying by the fraction of assignment, which may be any decimal from .01 to 1.0, as long as it is divisible by 2 or 5 (.50, .25, .05 are acceptable; .33 is not).</t>
  </si>
  <si>
    <t>c) Calculate annual salary by multiplying the figure obtatined in (b) by 12.</t>
  </si>
  <si>
    <t>d) Calculate daily rate by dividing the figure obtained in (a) by 22.</t>
  </si>
  <si>
    <t xml:space="preserve"> d) Calculate daily rate based on the figure from (a) multiplied by 12 and divided by # of days in the</t>
  </si>
  <si>
    <t>Monthly (full-time) rate in 12-month assignment</t>
  </si>
  <si>
    <t>For part-time assignments, enter time base of assignment in decimal form (e.g., 0.50)</t>
  </si>
  <si>
    <t>Monthly actual rate in part-time 12-month assignment</t>
  </si>
  <si>
    <t>Click here for template info.</t>
  </si>
  <si>
    <t>Year 5</t>
  </si>
  <si>
    <t>Lecturer Replacement</t>
  </si>
  <si>
    <t>Total</t>
  </si>
  <si>
    <t>Excluded Direct Costs</t>
  </si>
  <si>
    <t>SSU Minimum - % of TDC</t>
  </si>
  <si>
    <t>Other - % of SWFB</t>
  </si>
  <si>
    <t>Other - % of TDC</t>
  </si>
  <si>
    <t>Indirect Costs (IDC)</t>
  </si>
  <si>
    <t>SELECT ONE</t>
  </si>
  <si>
    <t xml:space="preserve"> </t>
  </si>
  <si>
    <t>Total Excluded Direct Costs</t>
  </si>
  <si>
    <t xml:space="preserve"> - Use one of the Other choices to enter your own % based either on just SWFB or on Total Direct Costs</t>
  </si>
  <si>
    <t xml:space="preserve"> - Apply 15% of total direct costs (or total modified direct costs) when using SSU's minimum rate.</t>
  </si>
  <si>
    <t xml:space="preserve">Start Date: </t>
  </si>
  <si>
    <t xml:space="preserve">End Date: </t>
  </si>
  <si>
    <t>Total Direct Costs (that can be charged IDC)</t>
  </si>
  <si>
    <t>Risk**</t>
  </si>
  <si>
    <t>*Add retirement with 1000 hours fiscal year or prior PERS enrollment</t>
  </si>
  <si>
    <t>**Workers Compensation, Industrial Disability Leave, Non-industrial Disability Insurance, Unemployment Insurance</t>
  </si>
  <si>
    <t>The following sample budget is not meant to be all-inclusive.  Common allowable line items</t>
  </si>
  <si>
    <t>benefits or entitlement issues.  Consult with the school Administrative Manager or Faculty Affairs</t>
  </si>
  <si>
    <t>Faculty "Overload":</t>
  </si>
  <si>
    <t>If such an appointment is being considered, check with the school Administrative Manager, Dean, or</t>
  </si>
  <si>
    <t>ORSP Project Administrator and, as necessary, with Faculty Affairs.</t>
  </si>
  <si>
    <t>approval of the Dean or Project Administrator.  In some circumstances, faculty with multiple grants</t>
  </si>
  <si>
    <t>Faculty Special Consultants:</t>
  </si>
  <si>
    <t>Lecturers - Special Note:</t>
  </si>
  <si>
    <t>Management Personnel Plan Staff (Administrators):</t>
  </si>
  <si>
    <t xml:space="preserve">      http://www.calstate.edu/HRAdm/SalarySchedule/Salary.aspx</t>
  </si>
  <si>
    <t>Non-Exempt Staff:</t>
  </si>
  <si>
    <t>Exempt Staff:</t>
  </si>
  <si>
    <t xml:space="preserve"> a) To add a new exempt position in a proposal, use the latest rates at the</t>
  </si>
  <si>
    <t>Student Assistants</t>
  </si>
  <si>
    <t>available from Human Services.  Generally, students</t>
  </si>
  <si>
    <t>may not work more than 20 hours/week during the academic year and 40 hours/week during the summer.</t>
  </si>
  <si>
    <t>See Fringe Benefit Rate sheet.</t>
  </si>
  <si>
    <t>per diem, etc.  Consult the SSU Seawolf Services travel policies page for guidance:</t>
  </si>
  <si>
    <t>https://web.sonoma.edu/seawolfservices/travel/</t>
  </si>
  <si>
    <t>Itemize by model/make, etc. and include maintenance contracts whenever possible.</t>
  </si>
  <si>
    <t>EQUIPMENT</t>
  </si>
  <si>
    <t>MATERIALS AND SUPPLIES</t>
  </si>
  <si>
    <t>SUBAWARDS</t>
  </si>
  <si>
    <t>CONSULTANTS</t>
  </si>
  <si>
    <t>calculation.</t>
  </si>
  <si>
    <t>the Interim Senior Director of ORSP is required prior to applying.</t>
  </si>
  <si>
    <t xml:space="preserve"> - Apply SSU's negotiated indirect cost rate of 51% of salaries, wages and fringe benefits whenever possible</t>
  </si>
  <si>
    <t xml:space="preserve"> - Apply 8% of modified total direct costs if the sponsor is the Department of Education.</t>
  </si>
  <si>
    <t>Note: These rates are for planning and budgeting only. Actual rates may vary. If you are budgeting for exisitng employees you should use their actual benefit rates.</t>
  </si>
  <si>
    <t>Office of Research &amp; Sponsored Programs</t>
  </si>
  <si>
    <t>TOTAL</t>
  </si>
  <si>
    <t>PERS Retirement</t>
  </si>
  <si>
    <t>Grant-related Faculty 12 month &amp; MPP</t>
  </si>
  <si>
    <t>Grant-related Instructional Faculty - Additional (Summer)</t>
  </si>
  <si>
    <t>Student and Graduate Assistants</t>
  </si>
  <si>
    <t>Bridge and Special Consultant****</t>
  </si>
  <si>
    <t>***Subject to change at end of calendar year</t>
  </si>
  <si>
    <t>****Special Consultants, once in PERS always in PERS for returning and concurrent appointments</t>
  </si>
  <si>
    <r>
      <t>Academic-Year Assignments</t>
    </r>
    <r>
      <rPr>
        <sz val="10"/>
        <rFont val="Calibri"/>
        <family val="2"/>
      </rPr>
      <t xml:space="preserve"> (assignments in which the work period is concurrent with the beginning and end of the semesters.  Pay is most often issued throughout the year for such assignments):</t>
    </r>
  </si>
  <si>
    <r>
      <t>12-Month Assignments</t>
    </r>
    <r>
      <rPr>
        <sz val="10"/>
        <rFont val="Calibri"/>
        <family val="2"/>
      </rPr>
      <t xml:space="preserve"> (assignments in which the work period extends from the first to the last day of the assignment, which need not be 12 months long.  This is most often used when the work will extend throughout the calendar year, or when the work will be accomplished in a time frame other than the semesters):</t>
    </r>
  </si>
  <si>
    <r>
      <rPr>
        <b/>
        <sz val="10"/>
        <rFont val="Calibri"/>
        <family val="2"/>
      </rPr>
      <t>TOTAL DIRECT COSTS (IDC Included)</t>
    </r>
    <r>
      <rPr>
        <sz val="10"/>
        <rFont val="Calibri"/>
        <family val="2"/>
      </rPr>
      <t xml:space="preserve"> - Total of direct costs that are included in the indirect costs</t>
    </r>
  </si>
  <si>
    <r>
      <rPr>
        <b/>
        <sz val="10"/>
        <rFont val="Calibri"/>
        <family val="2"/>
      </rPr>
      <t>EXCLUDED DIRECT COSTS</t>
    </r>
    <r>
      <rPr>
        <sz val="10"/>
        <rFont val="Calibri"/>
        <family val="2"/>
      </rPr>
      <t xml:space="preserve"> - Those direct costs that are not included in the indirect costs calculation.</t>
    </r>
  </si>
  <si>
    <r>
      <t xml:space="preserve">TOTAL DIRECT COSTS - </t>
    </r>
    <r>
      <rPr>
        <sz val="10"/>
        <rFont val="Calibri"/>
        <family val="2"/>
      </rPr>
      <t>The sum of all of the above.</t>
    </r>
  </si>
  <si>
    <r>
      <t xml:space="preserve">TOTAL PROJECT COSTS - </t>
    </r>
    <r>
      <rPr>
        <sz val="10"/>
        <rFont val="Calibri"/>
        <family val="2"/>
      </rPr>
      <t>The sum of total direct costs and total indirect costs.</t>
    </r>
  </si>
  <si>
    <t>Health &amp; Welfare***</t>
  </si>
  <si>
    <t>Day Rate (annual /170)</t>
  </si>
  <si>
    <t>Subawards</t>
  </si>
  <si>
    <t>Non-Contractual Services</t>
  </si>
  <si>
    <t>Summer Salary ((annual /170)*22)</t>
  </si>
  <si>
    <t>Total Indirect Costs</t>
  </si>
  <si>
    <t>%</t>
  </si>
  <si>
    <t>Estimated 5% Cost of Living Increases</t>
  </si>
  <si>
    <t>Purpose/Destination: California State University, San Bernardino</t>
  </si>
  <si>
    <t>Number of travelers</t>
  </si>
  <si>
    <t>Duration (days)</t>
  </si>
  <si>
    <t>Duration (Nights)</t>
  </si>
  <si>
    <t>Item</t>
  </si>
  <si>
    <t>Base Price</t>
  </si>
  <si>
    <t>Airfare</t>
  </si>
  <si>
    <t>x travelers</t>
  </si>
  <si>
    <t>Per Diem</t>
  </si>
  <si>
    <t>x travelers x days</t>
  </si>
  <si>
    <t>Registration</t>
  </si>
  <si>
    <t>Ground Transportation</t>
  </si>
  <si>
    <t>Lodging</t>
  </si>
  <si>
    <t>x travelers x nights</t>
  </si>
  <si>
    <t>Total Range</t>
  </si>
  <si>
    <t>Purpose/Destination: Conference/TBD</t>
  </si>
  <si>
    <t>Total travel</t>
  </si>
  <si>
    <t>Fringe Benefit Rates 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</si>
</sst>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0.000%"/>
    <numFmt numFmtId="167" formatCode="_(* #,##0_);_(* \(#,##0\);_(* &quot;-&quot;??_);_(@_)"/>
    <numFmt numFmtId="168" formatCode="_(* #,##0.00_);_(* \(#,##0.00\);_(* &quot;-&quot;_);_(@_)"/>
  </numFmts>
  <fonts count="31">
    <font>
      <sz val="10"/>
      <name val="Geneva"/>
    </font>
    <font>
      <sz val="10"/>
      <name val="Geneva"/>
    </font>
    <font>
      <sz val="10"/>
      <name val="MS Sans Serif"/>
      <family val="2"/>
    </font>
    <font>
      <b/>
      <sz val="10"/>
      <name val="MS Sans Serif"/>
      <family val="2"/>
    </font>
    <font>
      <u/>
      <sz val="10"/>
      <color indexed="12"/>
      <name val="Geneva"/>
    </font>
    <font>
      <sz val="12"/>
      <name val="Times New Roman"/>
      <family val="1"/>
    </font>
    <font>
      <b/>
      <sz val="8"/>
      <color indexed="81"/>
      <name val="Tahoma"/>
      <family val="2"/>
    </font>
    <font>
      <sz val="8"/>
      <name val="Geneva"/>
    </font>
    <font>
      <sz val="8"/>
      <color indexed="81"/>
      <name val="Tahoma"/>
      <family val="2"/>
    </font>
    <font>
      <sz val="9"/>
      <color indexed="81"/>
      <name val="Arial"/>
      <family val="2"/>
    </font>
    <font>
      <sz val="10"/>
      <name val="Calibri"/>
      <family val="2"/>
    </font>
    <font>
      <b/>
      <sz val="10"/>
      <name val="Calibri"/>
      <family val="2"/>
    </font>
    <font>
      <b/>
      <u/>
      <sz val="10"/>
      <name val="Calibri"/>
      <family val="2"/>
      <scheme val="minor"/>
    </font>
    <font>
      <sz val="10"/>
      <name val="Calibri"/>
      <family val="2"/>
      <scheme val="minor"/>
    </font>
    <font>
      <b/>
      <sz val="10"/>
      <name val="Calibri"/>
      <family val="2"/>
      <scheme val="minor"/>
    </font>
    <font>
      <sz val="12"/>
      <name val="Calibri"/>
      <family val="2"/>
      <scheme val="minor"/>
    </font>
    <font>
      <b/>
      <i/>
      <sz val="10"/>
      <name val="Calibri"/>
      <family val="2"/>
      <scheme val="minor"/>
    </font>
    <font>
      <u/>
      <sz val="10"/>
      <name val="Calibri"/>
      <family val="2"/>
      <scheme val="minor"/>
    </font>
    <font>
      <u/>
      <sz val="10"/>
      <color indexed="12"/>
      <name val="Calibri"/>
      <family val="2"/>
      <scheme val="minor"/>
    </font>
    <font>
      <i/>
      <sz val="10"/>
      <name val="Calibri"/>
      <family val="2"/>
      <scheme val="minor"/>
    </font>
    <font>
      <b/>
      <sz val="12"/>
      <color indexed="9"/>
      <name val="Calibri"/>
      <family val="2"/>
      <scheme val="minor"/>
    </font>
    <font>
      <sz val="10"/>
      <color theme="1"/>
      <name val="Calibri"/>
      <family val="2"/>
      <scheme val="minor"/>
    </font>
    <font>
      <sz val="10"/>
      <color indexed="9"/>
      <name val="Calibri"/>
      <family val="2"/>
      <scheme val="minor"/>
    </font>
    <font>
      <b/>
      <sz val="10"/>
      <color indexed="9"/>
      <name val="Calibri"/>
      <family val="2"/>
      <scheme val="minor"/>
    </font>
    <font>
      <sz val="10"/>
      <color theme="0"/>
      <name val="Calibri"/>
      <family val="2"/>
      <scheme val="minor"/>
    </font>
    <font>
      <b/>
      <sz val="12"/>
      <name val="Calibri"/>
      <family val="2"/>
      <scheme val="minor"/>
    </font>
    <font>
      <sz val="9"/>
      <name val="Calibri"/>
      <family val="2"/>
      <scheme val="minor"/>
    </font>
    <font>
      <b/>
      <sz val="9"/>
      <name val="Calibri"/>
      <family val="2"/>
      <scheme val="minor"/>
    </font>
    <font>
      <sz val="10"/>
      <name val="Geneva"/>
      <family val="2"/>
    </font>
    <font>
      <b/>
      <sz val="10"/>
      <color rgb="FFFF0000"/>
      <name val="Calibri"/>
      <family val="2"/>
      <scheme val="minor"/>
    </font>
    <font>
      <b/>
      <i/>
      <sz val="10"/>
      <color rgb="FFFF0000"/>
      <name val="Calibri"/>
      <family val="2"/>
      <scheme val="minor"/>
    </font>
  </fonts>
  <fills count="11">
    <fill>
      <patternFill patternType="none"/>
    </fill>
    <fill>
      <patternFill patternType="gray125"/>
    </fill>
    <fill>
      <patternFill patternType="mediumGray">
        <fgColor indexed="22"/>
      </patternFill>
    </fill>
    <fill>
      <patternFill patternType="solid">
        <fgColor indexed="8"/>
        <bgColor indexed="64"/>
      </patternFill>
    </fill>
    <fill>
      <patternFill patternType="solid">
        <fgColor indexed="13"/>
        <bgColor indexed="64"/>
      </patternFill>
    </fill>
    <fill>
      <patternFill patternType="solid">
        <fgColor indexed="56"/>
        <bgColor indexed="64"/>
      </patternFill>
    </fill>
    <fill>
      <patternFill patternType="solid">
        <fgColor rgb="FFFFFFFF"/>
        <bgColor rgb="FF000000"/>
      </patternFill>
    </fill>
    <fill>
      <patternFill patternType="solid">
        <fgColor rgb="FFFFFF99"/>
        <bgColor rgb="FF000000"/>
      </patternFill>
    </fill>
    <fill>
      <patternFill patternType="solid">
        <fgColor theme="6" tint="0.79998168889431442"/>
        <bgColor indexed="64"/>
      </patternFill>
    </fill>
    <fill>
      <patternFill patternType="solid">
        <fgColor rgb="FFFFFF99"/>
        <bgColor indexed="64"/>
      </patternFill>
    </fill>
    <fill>
      <patternFill patternType="solid">
        <fgColor theme="0" tint="-0.14999847407452621"/>
        <bgColor indexed="64"/>
      </patternFill>
    </fill>
  </fills>
  <borders count="27">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5" fillId="0" borderId="0"/>
    <xf numFmtId="9" fontId="1" fillId="0" borderId="0" applyFont="0" applyFill="0" applyBorder="0" applyAlignment="0" applyProtection="0"/>
    <xf numFmtId="0" fontId="2" fillId="0" borderId="0" applyNumberFormat="0" applyFont="0" applyFill="0" applyBorder="0" applyAlignment="0" applyProtection="0">
      <alignment horizontal="left"/>
    </xf>
    <xf numFmtId="15" fontId="2" fillId="0" borderId="0" applyFont="0" applyFill="0" applyBorder="0" applyAlignment="0" applyProtection="0"/>
    <xf numFmtId="4" fontId="2" fillId="0" borderId="0" applyFont="0" applyFill="0" applyBorder="0" applyAlignment="0" applyProtection="0"/>
    <xf numFmtId="0" fontId="3" fillId="0" borderId="1">
      <alignment horizontal="center"/>
    </xf>
    <xf numFmtId="3" fontId="2" fillId="0" borderId="0" applyFont="0" applyFill="0" applyBorder="0" applyAlignment="0" applyProtection="0"/>
    <xf numFmtId="0" fontId="2" fillId="2" borderId="0" applyNumberFormat="0" applyFont="0" applyBorder="0" applyAlignment="0" applyProtection="0"/>
    <xf numFmtId="44" fontId="28" fillId="0" borderId="0" applyFont="0" applyFill="0" applyBorder="0" applyAlignment="0" applyProtection="0"/>
  </cellStyleXfs>
  <cellXfs count="175">
    <xf numFmtId="0" fontId="0" fillId="0" borderId="0" xfId="0"/>
    <xf numFmtId="0" fontId="12" fillId="0" borderId="0" xfId="0" applyFont="1"/>
    <xf numFmtId="0" fontId="13" fillId="0" borderId="0" xfId="0" applyFont="1"/>
    <xf numFmtId="0" fontId="13" fillId="0" borderId="0" xfId="0" quotePrefix="1" applyFont="1"/>
    <xf numFmtId="0" fontId="14" fillId="0" borderId="0" xfId="5" applyFont="1" applyBorder="1"/>
    <xf numFmtId="0" fontId="15" fillId="0" borderId="0" xfId="5" applyFont="1"/>
    <xf numFmtId="0" fontId="16" fillId="0" borderId="0" xfId="5" applyFont="1" applyBorder="1"/>
    <xf numFmtId="0" fontId="17" fillId="0" borderId="0" xfId="5" applyFont="1" applyBorder="1" applyAlignment="1">
      <alignment wrapText="1"/>
    </xf>
    <xf numFmtId="0" fontId="13" fillId="0" borderId="0" xfId="5" applyFont="1" applyBorder="1"/>
    <xf numFmtId="0" fontId="13" fillId="0" borderId="0" xfId="5" applyFont="1" applyBorder="1" applyAlignment="1">
      <alignment wrapText="1"/>
    </xf>
    <xf numFmtId="0" fontId="17" fillId="0" borderId="0" xfId="5" applyFont="1" applyBorder="1"/>
    <xf numFmtId="0" fontId="18" fillId="0" borderId="0" xfId="3" applyFont="1" applyBorder="1" applyAlignment="1" applyProtection="1"/>
    <xf numFmtId="0" fontId="19" fillId="0" borderId="0" xfId="5" applyFont="1" applyBorder="1"/>
    <xf numFmtId="0" fontId="15" fillId="0" borderId="0" xfId="5" applyFont="1" applyBorder="1"/>
    <xf numFmtId="0" fontId="13" fillId="0" borderId="0" xfId="0" applyFont="1" applyBorder="1" applyAlignment="1">
      <alignment wrapText="1"/>
    </xf>
    <xf numFmtId="0" fontId="14" fillId="0" borderId="2" xfId="0" applyFont="1" applyBorder="1" applyAlignment="1">
      <alignment horizontal="left" wrapText="1"/>
    </xf>
    <xf numFmtId="0" fontId="13" fillId="0" borderId="2" xfId="0" applyFont="1" applyBorder="1" applyAlignment="1" applyProtection="1">
      <alignment horizontal="left"/>
      <protection locked="0"/>
    </xf>
    <xf numFmtId="0" fontId="14" fillId="0" borderId="3" xfId="0" applyFont="1" applyBorder="1" applyAlignment="1">
      <alignment horizontal="left" wrapText="1"/>
    </xf>
    <xf numFmtId="0" fontId="14" fillId="0" borderId="3" xfId="0" applyFont="1" applyBorder="1" applyAlignment="1" applyProtection="1">
      <alignment horizontal="left"/>
      <protection locked="0"/>
    </xf>
    <xf numFmtId="14" fontId="14" fillId="0" borderId="3" xfId="0" applyNumberFormat="1" applyFont="1" applyBorder="1" applyAlignment="1" applyProtection="1">
      <alignment horizontal="left"/>
      <protection locked="0"/>
    </xf>
    <xf numFmtId="0" fontId="14" fillId="0" borderId="1" xfId="0" applyFont="1" applyBorder="1" applyAlignment="1">
      <alignment wrapText="1"/>
    </xf>
    <xf numFmtId="0" fontId="14" fillId="0" borderId="0" xfId="0" applyFont="1" applyBorder="1" applyAlignment="1">
      <alignment wrapText="1"/>
    </xf>
    <xf numFmtId="0" fontId="12" fillId="0" borderId="0" xfId="0" applyFont="1" applyBorder="1" applyAlignment="1">
      <alignment wrapText="1"/>
    </xf>
    <xf numFmtId="0" fontId="12" fillId="0" borderId="0" xfId="0" applyFont="1" applyBorder="1" applyAlignment="1">
      <alignment horizontal="left" wrapText="1" indent="1"/>
    </xf>
    <xf numFmtId="0" fontId="13" fillId="0" borderId="0" xfId="0" applyFont="1" applyFill="1" applyBorder="1" applyAlignment="1" applyProtection="1">
      <alignment horizontal="left" wrapText="1" indent="3"/>
      <protection locked="0"/>
    </xf>
    <xf numFmtId="0" fontId="13" fillId="0" borderId="0" xfId="0" applyFont="1" applyAlignment="1" applyProtection="1">
      <alignment horizontal="right"/>
      <protection locked="0"/>
    </xf>
    <xf numFmtId="0" fontId="13" fillId="0" borderId="0" xfId="0" applyFont="1" applyBorder="1" applyAlignment="1" applyProtection="1">
      <alignment horizontal="right" wrapText="1"/>
      <protection locked="0"/>
    </xf>
    <xf numFmtId="0" fontId="13" fillId="0" borderId="0" xfId="0" applyFont="1" applyBorder="1" applyAlignment="1" applyProtection="1">
      <alignment horizontal="left" wrapText="1"/>
      <protection locked="0"/>
    </xf>
    <xf numFmtId="0" fontId="13" fillId="0" borderId="0" xfId="0" applyFont="1" applyFill="1" applyBorder="1" applyAlignment="1" applyProtection="1">
      <alignment horizontal="right" wrapText="1"/>
      <protection locked="0"/>
    </xf>
    <xf numFmtId="168" fontId="13" fillId="0" borderId="0" xfId="0" applyNumberFormat="1" applyFont="1" applyFill="1" applyBorder="1" applyAlignment="1" applyProtection="1">
      <alignment horizontal="center" wrapText="1"/>
      <protection locked="0"/>
    </xf>
    <xf numFmtId="0" fontId="13" fillId="0" borderId="0" xfId="0" applyFont="1" applyFill="1" applyBorder="1" applyAlignment="1" applyProtection="1">
      <alignment horizontal="left" wrapText="1"/>
      <protection locked="0"/>
    </xf>
    <xf numFmtId="41" fontId="13" fillId="0" borderId="0" xfId="0" applyNumberFormat="1" applyFont="1" applyFill="1" applyBorder="1" applyAlignment="1" applyProtection="1">
      <alignment horizontal="center" wrapText="1"/>
      <protection locked="0"/>
    </xf>
    <xf numFmtId="168" fontId="13" fillId="0" borderId="0" xfId="0" applyNumberFormat="1" applyFont="1" applyAlignment="1" applyProtection="1">
      <alignment horizontal="center" wrapText="1"/>
      <protection locked="0"/>
    </xf>
    <xf numFmtId="0" fontId="14" fillId="0" borderId="4" xfId="0" applyFont="1" applyBorder="1" applyAlignment="1">
      <alignment wrapText="1"/>
    </xf>
    <xf numFmtId="0" fontId="13" fillId="0" borderId="0" xfId="0" applyFont="1" applyFill="1" applyBorder="1" applyAlignment="1">
      <alignment horizontal="left" wrapText="1" indent="3"/>
    </xf>
    <xf numFmtId="0" fontId="13" fillId="0" borderId="0" xfId="0" applyFont="1" applyFill="1" applyBorder="1" applyAlignment="1">
      <alignment wrapText="1"/>
    </xf>
    <xf numFmtId="0" fontId="12" fillId="0" borderId="0" xfId="0" applyFont="1" applyFill="1" applyBorder="1" applyAlignment="1">
      <alignment wrapText="1"/>
    </xf>
    <xf numFmtId="43" fontId="13" fillId="0" borderId="0" xfId="0" applyNumberFormat="1" applyFont="1" applyFill="1" applyBorder="1" applyAlignment="1">
      <alignment horizontal="left" wrapText="1" indent="3"/>
    </xf>
    <xf numFmtId="0" fontId="13" fillId="0" borderId="0" xfId="0" applyFont="1" applyFill="1" applyBorder="1" applyAlignment="1" applyProtection="1">
      <alignment wrapText="1"/>
      <protection locked="0"/>
    </xf>
    <xf numFmtId="0" fontId="14" fillId="0" borderId="3" xfId="0" applyFont="1" applyBorder="1" applyAlignment="1"/>
    <xf numFmtId="0" fontId="13" fillId="0" borderId="3" xfId="0" applyFont="1" applyFill="1" applyBorder="1" applyAlignment="1" applyProtection="1">
      <alignment horizontal="right" wrapText="1"/>
      <protection locked="0"/>
    </xf>
    <xf numFmtId="0" fontId="13" fillId="0" borderId="0" xfId="0" applyFont="1" applyBorder="1" applyAlignment="1" applyProtection="1">
      <alignment wrapText="1"/>
      <protection locked="0"/>
    </xf>
    <xf numFmtId="41" fontId="13" fillId="0" borderId="0" xfId="0" applyNumberFormat="1" applyFont="1" applyBorder="1" applyAlignment="1">
      <alignment wrapText="1"/>
    </xf>
    <xf numFmtId="0" fontId="13" fillId="0" borderId="2" xfId="0" applyFont="1" applyBorder="1" applyAlignment="1">
      <alignment horizontal="left"/>
    </xf>
    <xf numFmtId="0" fontId="14" fillId="0" borderId="0" xfId="0" applyFont="1" applyBorder="1" applyAlignment="1">
      <alignment horizontal="left" wrapText="1"/>
    </xf>
    <xf numFmtId="41" fontId="14" fillId="0" borderId="5" xfId="0" applyNumberFormat="1" applyFont="1" applyBorder="1" applyAlignment="1">
      <alignment horizontal="center"/>
    </xf>
    <xf numFmtId="0" fontId="14" fillId="0" borderId="5" xfId="0" applyFont="1" applyBorder="1" applyAlignment="1">
      <alignment horizontal="center"/>
    </xf>
    <xf numFmtId="42" fontId="13" fillId="0" borderId="6" xfId="0" applyNumberFormat="1" applyFont="1" applyBorder="1" applyAlignment="1">
      <alignment horizontal="center" wrapText="1"/>
    </xf>
    <xf numFmtId="41" fontId="13" fillId="0" borderId="7" xfId="0" applyNumberFormat="1" applyFont="1" applyBorder="1"/>
    <xf numFmtId="41" fontId="13" fillId="0" borderId="8" xfId="0" applyNumberFormat="1" applyFont="1" applyBorder="1"/>
    <xf numFmtId="41" fontId="14" fillId="0" borderId="9" xfId="0" applyNumberFormat="1" applyFont="1" applyBorder="1" applyAlignment="1">
      <alignment wrapText="1"/>
    </xf>
    <xf numFmtId="41" fontId="14" fillId="0" borderId="8" xfId="0" applyNumberFormat="1" applyFont="1" applyBorder="1" applyAlignment="1">
      <alignment wrapText="1"/>
    </xf>
    <xf numFmtId="41" fontId="13" fillId="0" borderId="0" xfId="0" applyNumberFormat="1" applyFont="1"/>
    <xf numFmtId="43" fontId="13" fillId="0" borderId="0" xfId="0" applyNumberFormat="1" applyFont="1" applyFill="1" applyBorder="1" applyAlignment="1" applyProtection="1">
      <alignment horizontal="left" wrapText="1" indent="3"/>
      <protection locked="0"/>
    </xf>
    <xf numFmtId="0" fontId="14" fillId="0" borderId="2" xfId="0" applyFont="1" applyBorder="1" applyAlignment="1" applyProtection="1">
      <alignment horizontal="left" wrapText="1"/>
      <protection locked="0"/>
    </xf>
    <xf numFmtId="0" fontId="14" fillId="0" borderId="3" xfId="0" applyFont="1" applyBorder="1" applyAlignment="1" applyProtection="1">
      <alignment horizontal="left" wrapText="1"/>
      <protection locked="0"/>
    </xf>
    <xf numFmtId="0" fontId="13" fillId="0" borderId="3" xfId="0" applyFont="1" applyBorder="1" applyAlignment="1" applyProtection="1">
      <alignment horizontal="left" wrapText="1"/>
      <protection locked="0"/>
    </xf>
    <xf numFmtId="0" fontId="14" fillId="0" borderId="1" xfId="0" applyFont="1" applyBorder="1" applyAlignment="1" applyProtection="1">
      <alignment wrapText="1"/>
      <protection locked="0"/>
    </xf>
    <xf numFmtId="0" fontId="14" fillId="0" borderId="0" xfId="0"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0" xfId="0" applyFont="1" applyBorder="1" applyAlignment="1" applyProtection="1">
      <alignment horizontal="left" wrapText="1" indent="1"/>
      <protection locked="0"/>
    </xf>
    <xf numFmtId="0" fontId="13" fillId="0" borderId="0" xfId="0" applyFont="1" applyAlignment="1" applyProtection="1">
      <alignment horizontal="right" wrapText="1"/>
      <protection locked="0"/>
    </xf>
    <xf numFmtId="168" fontId="13" fillId="0" borderId="0" xfId="0" applyNumberFormat="1" applyFont="1" applyAlignment="1" applyProtection="1">
      <alignment wrapText="1"/>
      <protection locked="0"/>
    </xf>
    <xf numFmtId="0" fontId="13" fillId="0" borderId="0" xfId="0" applyFont="1" applyAlignment="1" applyProtection="1">
      <alignment wrapText="1"/>
      <protection locked="0"/>
    </xf>
    <xf numFmtId="0" fontId="14" fillId="0" borderId="4" xfId="0" applyFont="1" applyBorder="1" applyAlignment="1" applyProtection="1">
      <alignment wrapText="1"/>
      <protection locked="0"/>
    </xf>
    <xf numFmtId="42" fontId="14" fillId="0" borderId="4" xfId="0" applyNumberFormat="1" applyFont="1" applyBorder="1" applyAlignment="1" applyProtection="1">
      <alignment wrapText="1"/>
      <protection locked="0"/>
    </xf>
    <xf numFmtId="0" fontId="12" fillId="0" borderId="0" xfId="0" applyFont="1" applyFill="1" applyBorder="1" applyAlignment="1" applyProtection="1">
      <alignment wrapText="1"/>
      <protection locked="0"/>
    </xf>
    <xf numFmtId="10" fontId="13" fillId="0" borderId="0" xfId="0" applyNumberFormat="1" applyFont="1" applyBorder="1" applyAlignment="1" applyProtection="1">
      <alignment wrapText="1"/>
      <protection locked="0"/>
    </xf>
    <xf numFmtId="0" fontId="14" fillId="0" borderId="3" xfId="0" applyFont="1" applyBorder="1" applyAlignment="1" applyProtection="1">
      <protection locked="0"/>
    </xf>
    <xf numFmtId="168" fontId="13" fillId="0" borderId="3" xfId="0" applyNumberFormat="1" applyFont="1" applyFill="1" applyBorder="1" applyAlignment="1" applyProtection="1">
      <alignment horizontal="center" wrapText="1"/>
      <protection locked="0"/>
    </xf>
    <xf numFmtId="0" fontId="13" fillId="0" borderId="3" xfId="0" applyFont="1" applyFill="1" applyBorder="1" applyAlignment="1" applyProtection="1">
      <alignment horizontal="left" wrapText="1"/>
      <protection locked="0"/>
    </xf>
    <xf numFmtId="0" fontId="13" fillId="0" borderId="3" xfId="0" applyFont="1" applyFill="1" applyBorder="1" applyAlignment="1" applyProtection="1">
      <alignment wrapText="1"/>
      <protection locked="0"/>
    </xf>
    <xf numFmtId="41" fontId="14" fillId="0" borderId="3" xfId="0" applyNumberFormat="1" applyFont="1" applyFill="1" applyBorder="1" applyAlignment="1" applyProtection="1">
      <alignment horizontal="center" wrapText="1"/>
      <protection locked="0"/>
    </xf>
    <xf numFmtId="166" fontId="13" fillId="9" borderId="0" xfId="0" applyNumberFormat="1" applyFont="1" applyFill="1"/>
    <xf numFmtId="0" fontId="21" fillId="0" borderId="0" xfId="0" applyFont="1" applyAlignment="1">
      <alignment horizontal="right" wrapText="1"/>
    </xf>
    <xf numFmtId="0" fontId="13" fillId="0" borderId="0" xfId="0" applyFont="1" applyFill="1" applyAlignment="1" applyProtection="1">
      <alignment horizontal="right"/>
      <protection locked="0"/>
    </xf>
    <xf numFmtId="0" fontId="13" fillId="0" borderId="0" xfId="0" applyFont="1" applyFill="1" applyProtection="1">
      <protection locked="0"/>
    </xf>
    <xf numFmtId="49" fontId="13" fillId="0" borderId="2" xfId="0" applyNumberFormat="1" applyFont="1" applyBorder="1" applyAlignment="1" applyProtection="1">
      <alignment horizontal="left"/>
      <protection locked="0"/>
    </xf>
    <xf numFmtId="0" fontId="23" fillId="3" borderId="0" xfId="0" applyFont="1" applyFill="1" applyBorder="1" applyAlignment="1" applyProtection="1">
      <alignment wrapText="1"/>
      <protection locked="0"/>
    </xf>
    <xf numFmtId="0" fontId="23" fillId="3" borderId="0" xfId="0" applyFont="1" applyFill="1" applyBorder="1" applyAlignment="1" applyProtection="1">
      <alignment horizontal="right" wrapText="1"/>
      <protection locked="0"/>
    </xf>
    <xf numFmtId="0" fontId="14" fillId="0" borderId="1" xfId="0" applyFont="1" applyBorder="1" applyAlignment="1" applyProtection="1">
      <alignment horizontal="right" wrapText="1"/>
      <protection locked="0"/>
    </xf>
    <xf numFmtId="0" fontId="14" fillId="0" borderId="1" xfId="0" applyFont="1" applyBorder="1" applyAlignment="1" applyProtection="1">
      <alignment horizontal="center" wrapText="1"/>
      <protection locked="0"/>
    </xf>
    <xf numFmtId="168" fontId="12" fillId="0" borderId="0" xfId="0" applyNumberFormat="1" applyFont="1" applyBorder="1" applyAlignment="1" applyProtection="1">
      <alignment horizontal="center" wrapText="1"/>
      <protection locked="0"/>
    </xf>
    <xf numFmtId="0" fontId="12" fillId="0" borderId="0" xfId="0" applyFont="1" applyBorder="1" applyAlignment="1" applyProtection="1">
      <alignment horizontal="left" wrapText="1"/>
      <protection locked="0"/>
    </xf>
    <xf numFmtId="0" fontId="13" fillId="0" borderId="4" xfId="0" applyFont="1" applyFill="1" applyBorder="1" applyAlignment="1" applyProtection="1">
      <alignment horizontal="right" wrapText="1"/>
      <protection locked="0"/>
    </xf>
    <xf numFmtId="168" fontId="13" fillId="0" borderId="4" xfId="0" applyNumberFormat="1" applyFont="1" applyFill="1" applyBorder="1" applyAlignment="1" applyProtection="1">
      <alignment horizontal="center" wrapText="1"/>
      <protection locked="0"/>
    </xf>
    <xf numFmtId="0" fontId="13" fillId="0" borderId="4" xfId="0" applyFont="1" applyFill="1" applyBorder="1" applyAlignment="1" applyProtection="1">
      <alignment horizontal="left" wrapText="1"/>
      <protection locked="0"/>
    </xf>
    <xf numFmtId="0" fontId="13" fillId="0" borderId="4" xfId="0" applyFont="1" applyFill="1" applyBorder="1" applyAlignment="1" applyProtection="1">
      <alignment wrapText="1"/>
      <protection locked="0"/>
    </xf>
    <xf numFmtId="168" fontId="12" fillId="0" borderId="0" xfId="0" applyNumberFormat="1" applyFont="1" applyFill="1" applyBorder="1" applyAlignment="1" applyProtection="1">
      <alignment horizontal="center" wrapText="1"/>
      <protection locked="0"/>
    </xf>
    <xf numFmtId="0" fontId="12" fillId="0" borderId="0" xfId="0" applyFont="1" applyFill="1" applyBorder="1" applyAlignment="1" applyProtection="1">
      <alignment horizontal="left" wrapText="1"/>
      <protection locked="0"/>
    </xf>
    <xf numFmtId="10" fontId="13" fillId="0" borderId="0" xfId="0" applyNumberFormat="1" applyFont="1" applyBorder="1" applyAlignment="1" applyProtection="1">
      <alignment horizontal="right" wrapText="1"/>
      <protection locked="0"/>
    </xf>
    <xf numFmtId="168" fontId="13" fillId="0" borderId="0" xfId="0" applyNumberFormat="1" applyFont="1" applyBorder="1" applyAlignment="1" applyProtection="1">
      <alignment horizontal="center" wrapText="1"/>
      <protection locked="0"/>
    </xf>
    <xf numFmtId="5" fontId="13" fillId="0" borderId="4" xfId="0" applyNumberFormat="1" applyFont="1" applyFill="1" applyBorder="1" applyAlignment="1" applyProtection="1">
      <alignment horizontal="center" wrapText="1"/>
      <protection locked="0"/>
    </xf>
    <xf numFmtId="10" fontId="13" fillId="0" borderId="4" xfId="6" applyNumberFormat="1" applyFont="1" applyFill="1" applyBorder="1" applyAlignment="1" applyProtection="1">
      <alignment wrapText="1"/>
      <protection locked="0"/>
    </xf>
    <xf numFmtId="10" fontId="24" fillId="0" borderId="0" xfId="6" applyNumberFormat="1" applyFont="1" applyFill="1" applyBorder="1" applyAlignment="1" applyProtection="1">
      <alignment wrapText="1"/>
      <protection locked="0"/>
    </xf>
    <xf numFmtId="168" fontId="14" fillId="0" borderId="1" xfId="0" applyNumberFormat="1" applyFont="1" applyBorder="1" applyAlignment="1">
      <alignment horizontal="center" wrapText="1"/>
    </xf>
    <xf numFmtId="0" fontId="23" fillId="3" borderId="0" xfId="0" applyFont="1" applyFill="1" applyBorder="1" applyAlignment="1">
      <alignment horizontal="left" wrapText="1"/>
    </xf>
    <xf numFmtId="0" fontId="25" fillId="0" borderId="1" xfId="0" applyFont="1" applyBorder="1"/>
    <xf numFmtId="0" fontId="13" fillId="0" borderId="1" xfId="0" applyFont="1" applyBorder="1"/>
    <xf numFmtId="0" fontId="25" fillId="0" borderId="0" xfId="0" applyFont="1"/>
    <xf numFmtId="14" fontId="14" fillId="8" borderId="0" xfId="0" applyNumberFormat="1" applyFont="1" applyFill="1" applyAlignment="1">
      <alignment horizontal="center"/>
    </xf>
    <xf numFmtId="0" fontId="13" fillId="8" borderId="0" xfId="0" applyFont="1" applyFill="1"/>
    <xf numFmtId="0" fontId="12" fillId="0" borderId="10" xfId="0" applyFont="1" applyBorder="1"/>
    <xf numFmtId="0" fontId="13" fillId="0" borderId="11" xfId="0" applyFont="1" applyBorder="1"/>
    <xf numFmtId="164" fontId="13" fillId="4" borderId="18" xfId="2" applyNumberFormat="1" applyFont="1" applyFill="1" applyBorder="1" applyProtection="1">
      <protection locked="0"/>
    </xf>
    <xf numFmtId="167" fontId="13" fillId="0" borderId="0" xfId="1" applyNumberFormat="1" applyFont="1"/>
    <xf numFmtId="0" fontId="13" fillId="0" borderId="12" xfId="0" applyFont="1" applyBorder="1"/>
    <xf numFmtId="0" fontId="13" fillId="0" borderId="0" xfId="0" applyFont="1" applyBorder="1"/>
    <xf numFmtId="165" fontId="13" fillId="0" borderId="13" xfId="2" applyNumberFormat="1" applyFont="1" applyBorder="1"/>
    <xf numFmtId="43" fontId="13" fillId="0" borderId="0" xfId="1" applyFont="1"/>
    <xf numFmtId="0" fontId="13" fillId="0" borderId="14" xfId="0" applyFont="1" applyBorder="1"/>
    <xf numFmtId="0" fontId="13" fillId="0" borderId="2" xfId="0" applyFont="1" applyBorder="1"/>
    <xf numFmtId="164" fontId="13" fillId="0" borderId="15" xfId="2" applyNumberFormat="1" applyFont="1" applyBorder="1"/>
    <xf numFmtId="164" fontId="13" fillId="0" borderId="15" xfId="2" applyNumberFormat="1" applyFont="1" applyFill="1" applyBorder="1"/>
    <xf numFmtId="167" fontId="13" fillId="0" borderId="0" xfId="1" applyNumberFormat="1" applyFont="1" applyBorder="1"/>
    <xf numFmtId="164" fontId="13" fillId="0" borderId="13" xfId="2" applyNumberFormat="1" applyFont="1" applyBorder="1"/>
    <xf numFmtId="43" fontId="13" fillId="0" borderId="0" xfId="1" applyFont="1" applyBorder="1"/>
    <xf numFmtId="165" fontId="13" fillId="0" borderId="15" xfId="2" applyNumberFormat="1" applyFont="1" applyBorder="1"/>
    <xf numFmtId="0" fontId="13" fillId="4" borderId="0" xfId="0" applyFont="1" applyFill="1" applyBorder="1" applyProtection="1">
      <protection locked="0"/>
    </xf>
    <xf numFmtId="9" fontId="13" fillId="0" borderId="0" xfId="6" applyFont="1" applyFill="1" applyBorder="1"/>
    <xf numFmtId="0" fontId="13" fillId="0" borderId="16" xfId="0" applyFont="1" applyBorder="1"/>
    <xf numFmtId="165" fontId="13" fillId="0" borderId="17" xfId="2" applyNumberFormat="1" applyFont="1" applyBorder="1"/>
    <xf numFmtId="0" fontId="26" fillId="0" borderId="0" xfId="0" applyFont="1" applyAlignment="1"/>
    <xf numFmtId="0" fontId="26" fillId="0" borderId="0" xfId="0" applyFont="1" applyAlignment="1">
      <alignment wrapText="1"/>
    </xf>
    <xf numFmtId="0" fontId="26" fillId="0" borderId="0" xfId="0" applyFont="1" applyBorder="1" applyAlignment="1">
      <alignment wrapText="1"/>
    </xf>
    <xf numFmtId="0" fontId="13" fillId="0" borderId="0" xfId="0" applyFont="1" applyAlignment="1">
      <alignment wrapText="1"/>
    </xf>
    <xf numFmtId="42" fontId="13" fillId="0" borderId="0" xfId="0" applyNumberFormat="1" applyFont="1" applyBorder="1" applyAlignment="1" applyProtection="1">
      <alignment wrapText="1"/>
      <protection locked="0"/>
    </xf>
    <xf numFmtId="0" fontId="0" fillId="0" borderId="20" xfId="0" applyBorder="1"/>
    <xf numFmtId="0" fontId="0" fillId="0" borderId="8" xfId="0" applyBorder="1"/>
    <xf numFmtId="0" fontId="0" fillId="0" borderId="21" xfId="0" applyBorder="1"/>
    <xf numFmtId="44" fontId="0" fillId="0" borderId="7" xfId="13" applyFont="1" applyBorder="1"/>
    <xf numFmtId="44" fontId="0" fillId="0" borderId="22" xfId="13" applyFont="1" applyBorder="1"/>
    <xf numFmtId="44" fontId="0" fillId="0" borderId="8" xfId="13" applyFont="1" applyBorder="1"/>
    <xf numFmtId="44" fontId="0" fillId="0" borderId="23" xfId="13" applyFont="1" applyBorder="1"/>
    <xf numFmtId="0" fontId="0" fillId="0" borderId="24" xfId="0" applyBorder="1"/>
    <xf numFmtId="44" fontId="0" fillId="0" borderId="25" xfId="13" applyFont="1" applyBorder="1"/>
    <xf numFmtId="44" fontId="0" fillId="0" borderId="26" xfId="13" applyFont="1" applyBorder="1"/>
    <xf numFmtId="44" fontId="0" fillId="0" borderId="2" xfId="13" applyFont="1" applyBorder="1"/>
    <xf numFmtId="0" fontId="0" fillId="0" borderId="2" xfId="0" applyBorder="1"/>
    <xf numFmtId="43" fontId="0" fillId="0" borderId="0" xfId="0" applyNumberFormat="1"/>
    <xf numFmtId="44" fontId="0" fillId="0" borderId="0" xfId="0" applyNumberFormat="1"/>
    <xf numFmtId="0" fontId="23" fillId="5" borderId="0" xfId="0" applyFont="1" applyFill="1" applyAlignment="1" applyProtection="1">
      <alignment horizontal="left"/>
      <protection locked="0"/>
    </xf>
    <xf numFmtId="0" fontId="22" fillId="5" borderId="0" xfId="0" applyFont="1" applyFill="1" applyAlignment="1" applyProtection="1">
      <alignment horizontal="left"/>
      <protection locked="0"/>
    </xf>
    <xf numFmtId="0" fontId="23" fillId="5" borderId="0" xfId="0" applyFont="1" applyFill="1" applyAlignment="1">
      <alignment horizontal="left"/>
    </xf>
    <xf numFmtId="41" fontId="13" fillId="0" borderId="2" xfId="0" applyNumberFormat="1" applyFont="1" applyBorder="1" applyAlignment="1">
      <alignment horizontal="left"/>
    </xf>
    <xf numFmtId="0" fontId="12" fillId="8" borderId="0" xfId="0" applyFont="1" applyFill="1" applyAlignment="1">
      <alignment horizontal="center"/>
    </xf>
    <xf numFmtId="0" fontId="13" fillId="0" borderId="12" xfId="0" applyFont="1" applyBorder="1" applyAlignment="1">
      <alignment wrapText="1"/>
    </xf>
    <xf numFmtId="0" fontId="13" fillId="0" borderId="0" xfId="0" applyFont="1" applyAlignment="1">
      <alignment wrapText="1"/>
    </xf>
    <xf numFmtId="0" fontId="26" fillId="0" borderId="12" xfId="0" applyFont="1" applyBorder="1" applyAlignment="1">
      <alignment horizontal="right"/>
    </xf>
    <xf numFmtId="0" fontId="26" fillId="0" borderId="0" xfId="0" applyFont="1" applyBorder="1" applyAlignment="1">
      <alignment horizontal="right"/>
    </xf>
    <xf numFmtId="0" fontId="26" fillId="0" borderId="0" xfId="0" applyFont="1" applyAlignment="1">
      <alignment horizontal="left" wrapText="1"/>
    </xf>
    <xf numFmtId="0" fontId="26" fillId="0" borderId="12" xfId="0" applyFont="1" applyBorder="1" applyAlignment="1">
      <alignment horizontal="left" wrapText="1"/>
    </xf>
    <xf numFmtId="0" fontId="26" fillId="0" borderId="0" xfId="0" applyFont="1" applyBorder="1" applyAlignment="1">
      <alignment horizontal="left" wrapText="1"/>
    </xf>
    <xf numFmtId="0" fontId="20" fillId="3" borderId="0" xfId="0" applyFont="1" applyFill="1" applyBorder="1" applyAlignment="1">
      <alignment horizontal="left" wrapText="1"/>
    </xf>
    <xf numFmtId="0" fontId="20" fillId="5" borderId="0" xfId="0" applyFont="1" applyFill="1" applyAlignment="1">
      <alignment horizontal="left"/>
    </xf>
    <xf numFmtId="0" fontId="22" fillId="5" borderId="0" xfId="0" applyFont="1" applyFill="1" applyAlignment="1">
      <alignment horizontal="left"/>
    </xf>
    <xf numFmtId="0" fontId="27" fillId="0" borderId="0" xfId="0" applyFont="1" applyAlignment="1">
      <alignment horizontal="left" wrapText="1"/>
    </xf>
    <xf numFmtId="0" fontId="0" fillId="10" borderId="5" xfId="0" applyFill="1" applyBorder="1" applyAlignment="1">
      <alignment horizontal="center"/>
    </xf>
    <xf numFmtId="0" fontId="0" fillId="10" borderId="3" xfId="0" applyFill="1" applyBorder="1" applyAlignment="1">
      <alignment horizontal="center"/>
    </xf>
    <xf numFmtId="0" fontId="0" fillId="10" borderId="19" xfId="0" applyFill="1" applyBorder="1" applyAlignment="1">
      <alignment horizontal="center"/>
    </xf>
    <xf numFmtId="0" fontId="14" fillId="6" borderId="0" xfId="0" applyFont="1" applyFill="1" applyBorder="1"/>
    <xf numFmtId="0" fontId="29" fillId="6" borderId="0" xfId="0" applyFont="1" applyFill="1" applyBorder="1" applyAlignment="1">
      <alignment horizontal="left" wrapText="1"/>
    </xf>
    <xf numFmtId="0" fontId="13" fillId="0" borderId="0" xfId="4" applyFont="1"/>
    <xf numFmtId="0" fontId="14" fillId="0" borderId="0" xfId="0" applyFont="1" applyFill="1" applyBorder="1"/>
    <xf numFmtId="0" fontId="13" fillId="6" borderId="0" xfId="0" applyFont="1" applyFill="1" applyBorder="1"/>
    <xf numFmtId="0" fontId="30" fillId="6" borderId="0" xfId="0" applyFont="1" applyFill="1" applyBorder="1"/>
    <xf numFmtId="0" fontId="13" fillId="7" borderId="0" xfId="0" applyFont="1" applyFill="1" applyBorder="1" applyAlignment="1">
      <alignment horizontal="center" wrapText="1"/>
    </xf>
    <xf numFmtId="0" fontId="14" fillId="7" borderId="2" xfId="0" applyFont="1" applyFill="1" applyBorder="1" applyAlignment="1">
      <alignment horizontal="center" wrapText="1"/>
    </xf>
    <xf numFmtId="0" fontId="13" fillId="7" borderId="0" xfId="0" applyFont="1" applyFill="1" applyBorder="1"/>
    <xf numFmtId="10" fontId="13" fillId="7" borderId="0" xfId="0" applyNumberFormat="1" applyFont="1" applyFill="1" applyBorder="1"/>
    <xf numFmtId="166" fontId="13" fillId="7" borderId="0" xfId="0" applyNumberFormat="1" applyFont="1" applyFill="1" applyBorder="1"/>
    <xf numFmtId="6" fontId="13" fillId="0" borderId="0" xfId="4" applyNumberFormat="1" applyFont="1"/>
    <xf numFmtId="0" fontId="13" fillId="0" borderId="0" xfId="4" applyFont="1" applyAlignment="1">
      <alignment horizontal="left"/>
    </xf>
    <xf numFmtId="10" fontId="13" fillId="0" borderId="0" xfId="6" applyNumberFormat="1" applyFont="1"/>
    <xf numFmtId="9" fontId="13" fillId="0" borderId="0" xfId="6" applyFont="1"/>
  </cellXfs>
  <cellStyles count="14">
    <cellStyle name="Comma" xfId="1" builtinId="3"/>
    <cellStyle name="Currency" xfId="2" builtinId="4"/>
    <cellStyle name="Currency 2" xfId="13" xr:uid="{AB2F67A2-397C-47EC-A50E-A4DC6883EEA3}"/>
    <cellStyle name="Hyperlink" xfId="3" builtinId="8"/>
    <cellStyle name="Normal" xfId="0" builtinId="0"/>
    <cellStyle name="Normal_Fringe Benefit Detail" xfId="4" xr:uid="{00000000-0005-0000-0000-000004000000}"/>
    <cellStyle name="Normal_SSU_Budget_temp" xfId="5" xr:uid="{00000000-0005-0000-0000-000005000000}"/>
    <cellStyle name="Percent" xfId="6" builtinId="5"/>
    <cellStyle name="PSChar" xfId="7" xr:uid="{00000000-0005-0000-0000-000007000000}"/>
    <cellStyle name="PSDate" xfId="8" xr:uid="{00000000-0005-0000-0000-000008000000}"/>
    <cellStyle name="PSDec" xfId="9" xr:uid="{00000000-0005-0000-0000-000009000000}"/>
    <cellStyle name="PSHeading" xfId="10" xr:uid="{00000000-0005-0000-0000-00000A000000}"/>
    <cellStyle name="PSInt" xfId="11" xr:uid="{00000000-0005-0000-0000-00000B000000}"/>
    <cellStyle name="PSSpacer"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6" dropStyle="combo" dx="22" fmlaLink="B81" fmlaRange="'Form Data'!$A$17:$A$22" noThreeD="1" sel="1" val="0"/>
</file>

<file path=xl/ctrlProps/ctrlProp10.xml><?xml version="1.0" encoding="utf-8"?>
<formControlPr xmlns="http://schemas.microsoft.com/office/spreadsheetml/2009/9/main" objectType="Drop" dropLines="2" dropStyle="combo" dx="22" fmlaLink="B36" fmlaRange="'Form Data'!$A$12:$A$13" noThreeD="1" sel="1" val="0"/>
</file>

<file path=xl/ctrlProps/ctrlProp11.xml><?xml version="1.0" encoding="utf-8"?>
<formControlPr xmlns="http://schemas.microsoft.com/office/spreadsheetml/2009/9/main" objectType="Drop" dropLines="2" dropStyle="combo" dx="22" fmlaLink="B37" fmlaRange="'Form Data'!$A$12:$A$13" noThreeD="1" sel="1" val="0"/>
</file>

<file path=xl/ctrlProps/ctrlProp12.xml><?xml version="1.0" encoding="utf-8"?>
<formControlPr xmlns="http://schemas.microsoft.com/office/spreadsheetml/2009/9/main" objectType="Drop" dropLines="2" dropStyle="combo" dx="22" fmlaLink="B38" fmlaRange="'Form Data'!$A$12:$A$13" noThreeD="1" sel="2" val="0"/>
</file>

<file path=xl/ctrlProps/ctrlProp13.xml><?xml version="1.0" encoding="utf-8"?>
<formControlPr xmlns="http://schemas.microsoft.com/office/spreadsheetml/2009/9/main" objectType="Drop" dropLines="6" dropStyle="combo" dx="22" fmlaLink="B81" fmlaRange="'Form Data'!$A$17:$A$22" noThreeD="1" sel="1" val="0"/>
</file>

<file path=xl/ctrlProps/ctrlProp14.xml><?xml version="1.0" encoding="utf-8"?>
<formControlPr xmlns="http://schemas.microsoft.com/office/spreadsheetml/2009/9/main" objectType="Drop" dropLines="2" dropStyle="combo" dx="22" fmlaLink="B26" fmlaRange="'Form Data'!$A$8:$A$9" noThreeD="1" sel="2" val="0"/>
</file>

<file path=xl/ctrlProps/ctrlProp15.xml><?xml version="1.0" encoding="utf-8"?>
<formControlPr xmlns="http://schemas.microsoft.com/office/spreadsheetml/2009/9/main" objectType="Drop" dropLines="2" dropStyle="combo" dx="22" fmlaLink="B27" fmlaRange="'Form Data'!$A$8:$A$9" noThreeD="1" sel="2" val="0"/>
</file>

<file path=xl/ctrlProps/ctrlProp16.xml><?xml version="1.0" encoding="utf-8"?>
<formControlPr xmlns="http://schemas.microsoft.com/office/spreadsheetml/2009/9/main" objectType="Drop" dropLines="2" dropStyle="combo" dx="22" fmlaLink="B28" fmlaRange="'Form Data'!$A$8:$A$9" noThreeD="1" sel="1" val="0"/>
</file>

<file path=xl/ctrlProps/ctrlProp17.xml><?xml version="1.0" encoding="utf-8"?>
<formControlPr xmlns="http://schemas.microsoft.com/office/spreadsheetml/2009/9/main" objectType="Drop" dropLines="2" dropStyle="combo" dx="22" fmlaLink="B29" fmlaRange="'Form Data'!$A$8:$A$9" noThreeD="1" sel="1" val="0"/>
</file>

<file path=xl/ctrlProps/ctrlProp18.xml><?xml version="1.0" encoding="utf-8"?>
<formControlPr xmlns="http://schemas.microsoft.com/office/spreadsheetml/2009/9/main" objectType="Drop" dropLines="2" dropStyle="combo" dx="22" fmlaLink="B31" fmlaRange="'Form Data'!$A$10:$A$11" noThreeD="1" sel="1" val="0"/>
</file>

<file path=xl/ctrlProps/ctrlProp19.xml><?xml version="1.0" encoding="utf-8"?>
<formControlPr xmlns="http://schemas.microsoft.com/office/spreadsheetml/2009/9/main" objectType="Drop" dropLines="2" dropStyle="combo" dx="22" fmlaLink="B32" fmlaRange="'Form Data'!$A$10:$A$11" noThreeD="1" sel="1" val="0"/>
</file>

<file path=xl/ctrlProps/ctrlProp2.xml><?xml version="1.0" encoding="utf-8"?>
<formControlPr xmlns="http://schemas.microsoft.com/office/spreadsheetml/2009/9/main" objectType="Drop" dropLines="2" dropStyle="combo" dx="22" fmlaLink="B26" fmlaRange="'Form Data'!$A$8:$A$9" noThreeD="1" sel="2" val="0"/>
</file>

<file path=xl/ctrlProps/ctrlProp20.xml><?xml version="1.0" encoding="utf-8"?>
<formControlPr xmlns="http://schemas.microsoft.com/office/spreadsheetml/2009/9/main" objectType="Drop" dropLines="2" dropStyle="combo" dx="22" fmlaLink="B33" fmlaRange="'Form Data'!$A$10:$A$11" noThreeD="1" sel="1" val="0"/>
</file>

<file path=xl/ctrlProps/ctrlProp21.xml><?xml version="1.0" encoding="utf-8"?>
<formControlPr xmlns="http://schemas.microsoft.com/office/spreadsheetml/2009/9/main" objectType="Drop" dropLines="2" dropStyle="combo" dx="22" fmlaLink="B34" fmlaRange="'Form Data'!$A$10:$A$11" noThreeD="1" sel="1" val="0"/>
</file>

<file path=xl/ctrlProps/ctrlProp22.xml><?xml version="1.0" encoding="utf-8"?>
<formControlPr xmlns="http://schemas.microsoft.com/office/spreadsheetml/2009/9/main" objectType="Drop" dropLines="2" dropStyle="combo" dx="22" fmlaLink="B36" fmlaRange="'Form Data'!$A$12:$A$13" noThreeD="1" sel="1" val="0"/>
</file>

<file path=xl/ctrlProps/ctrlProp23.xml><?xml version="1.0" encoding="utf-8"?>
<formControlPr xmlns="http://schemas.microsoft.com/office/spreadsheetml/2009/9/main" objectType="Drop" dropLines="2" dropStyle="combo" dx="22" fmlaLink="B37" fmlaRange="'Form Data'!$A$12:$A$13" noThreeD="1" sel="1" val="0"/>
</file>

<file path=xl/ctrlProps/ctrlProp24.xml><?xml version="1.0" encoding="utf-8"?>
<formControlPr xmlns="http://schemas.microsoft.com/office/spreadsheetml/2009/9/main" objectType="Drop" dropLines="2" dropStyle="combo" dx="22" fmlaLink="B38" fmlaRange="'Form Data'!$A$12:$A$13" noThreeD="1" sel="2" val="0"/>
</file>

<file path=xl/ctrlProps/ctrlProp25.xml><?xml version="1.0" encoding="utf-8"?>
<formControlPr xmlns="http://schemas.microsoft.com/office/spreadsheetml/2009/9/main" objectType="Drop" dropLines="6" dropStyle="combo" dx="22" fmlaLink="B81" fmlaRange="'Form Data'!$A$17:$A$22" noThreeD="1" sel="1" val="0"/>
</file>

<file path=xl/ctrlProps/ctrlProp26.xml><?xml version="1.0" encoding="utf-8"?>
<formControlPr xmlns="http://schemas.microsoft.com/office/spreadsheetml/2009/9/main" objectType="Drop" dropLines="2" dropStyle="combo" dx="22" fmlaLink="B26" fmlaRange="'Form Data'!$A$8:$A$9" noThreeD="1" sel="2" val="0"/>
</file>

<file path=xl/ctrlProps/ctrlProp27.xml><?xml version="1.0" encoding="utf-8"?>
<formControlPr xmlns="http://schemas.microsoft.com/office/spreadsheetml/2009/9/main" objectType="Drop" dropLines="2" dropStyle="combo" dx="22" fmlaLink="B27" fmlaRange="'Form Data'!$A$8:$A$9" noThreeD="1" sel="2" val="0"/>
</file>

<file path=xl/ctrlProps/ctrlProp28.xml><?xml version="1.0" encoding="utf-8"?>
<formControlPr xmlns="http://schemas.microsoft.com/office/spreadsheetml/2009/9/main" objectType="Drop" dropLines="2" dropStyle="combo" dx="22" fmlaLink="B28" fmlaRange="'Form Data'!$A$8:$A$9" noThreeD="1" sel="1" val="0"/>
</file>

<file path=xl/ctrlProps/ctrlProp29.xml><?xml version="1.0" encoding="utf-8"?>
<formControlPr xmlns="http://schemas.microsoft.com/office/spreadsheetml/2009/9/main" objectType="Drop" dropLines="2" dropStyle="combo" dx="22" fmlaLink="B29" fmlaRange="'Form Data'!$A$8:$A$9" noThreeD="1" sel="1" val="0"/>
</file>

<file path=xl/ctrlProps/ctrlProp3.xml><?xml version="1.0" encoding="utf-8"?>
<formControlPr xmlns="http://schemas.microsoft.com/office/spreadsheetml/2009/9/main" objectType="Drop" dropLines="2" dropStyle="combo" dx="22" fmlaLink="B27" fmlaRange="'Form Data'!$A$8:$A$9" noThreeD="1" sel="2" val="0"/>
</file>

<file path=xl/ctrlProps/ctrlProp30.xml><?xml version="1.0" encoding="utf-8"?>
<formControlPr xmlns="http://schemas.microsoft.com/office/spreadsheetml/2009/9/main" objectType="Drop" dropLines="2" dropStyle="combo" dx="22" fmlaLink="B31" fmlaRange="'Form Data'!$A$10:$A$11" noThreeD="1" sel="1" val="0"/>
</file>

<file path=xl/ctrlProps/ctrlProp31.xml><?xml version="1.0" encoding="utf-8"?>
<formControlPr xmlns="http://schemas.microsoft.com/office/spreadsheetml/2009/9/main" objectType="Drop" dropLines="2" dropStyle="combo" dx="22" fmlaLink="B32" fmlaRange="'Form Data'!$A$10:$A$11" noThreeD="1" sel="1" val="0"/>
</file>

<file path=xl/ctrlProps/ctrlProp32.xml><?xml version="1.0" encoding="utf-8"?>
<formControlPr xmlns="http://schemas.microsoft.com/office/spreadsheetml/2009/9/main" objectType="Drop" dropLines="2" dropStyle="combo" dx="22" fmlaLink="B33" fmlaRange="'Form Data'!$A$10:$A$11" noThreeD="1" sel="1" val="0"/>
</file>

<file path=xl/ctrlProps/ctrlProp33.xml><?xml version="1.0" encoding="utf-8"?>
<formControlPr xmlns="http://schemas.microsoft.com/office/spreadsheetml/2009/9/main" objectType="Drop" dropLines="2" dropStyle="combo" dx="22" fmlaLink="B34" fmlaRange="'Form Data'!$A$10:$A$11" noThreeD="1" sel="1" val="0"/>
</file>

<file path=xl/ctrlProps/ctrlProp34.xml><?xml version="1.0" encoding="utf-8"?>
<formControlPr xmlns="http://schemas.microsoft.com/office/spreadsheetml/2009/9/main" objectType="Drop" dropLines="2" dropStyle="combo" dx="22" fmlaLink="B36" fmlaRange="'Form Data'!$A$12:$A$13" noThreeD="1" sel="1" val="0"/>
</file>

<file path=xl/ctrlProps/ctrlProp35.xml><?xml version="1.0" encoding="utf-8"?>
<formControlPr xmlns="http://schemas.microsoft.com/office/spreadsheetml/2009/9/main" objectType="Drop" dropLines="2" dropStyle="combo" dx="22" fmlaLink="B37" fmlaRange="'Form Data'!$A$12:$A$13" noThreeD="1" sel="1" val="0"/>
</file>

<file path=xl/ctrlProps/ctrlProp36.xml><?xml version="1.0" encoding="utf-8"?>
<formControlPr xmlns="http://schemas.microsoft.com/office/spreadsheetml/2009/9/main" objectType="Drop" dropLines="2" dropStyle="combo" dx="22" fmlaLink="B38" fmlaRange="'Form Data'!$A$12:$A$13" noThreeD="1" sel="2" val="0"/>
</file>

<file path=xl/ctrlProps/ctrlProp37.xml><?xml version="1.0" encoding="utf-8"?>
<formControlPr xmlns="http://schemas.microsoft.com/office/spreadsheetml/2009/9/main" objectType="Drop" dropLines="6" dropStyle="combo" dx="22" fmlaLink="B81" fmlaRange="'Form Data'!$A$17:$A$22" noThreeD="1" sel="1" val="0"/>
</file>

<file path=xl/ctrlProps/ctrlProp38.xml><?xml version="1.0" encoding="utf-8"?>
<formControlPr xmlns="http://schemas.microsoft.com/office/spreadsheetml/2009/9/main" objectType="Drop" dropLines="2" dropStyle="combo" dx="22" fmlaLink="B26" fmlaRange="'Form Data'!$A$8:$A$9" noThreeD="1" sel="2" val="0"/>
</file>

<file path=xl/ctrlProps/ctrlProp39.xml><?xml version="1.0" encoding="utf-8"?>
<formControlPr xmlns="http://schemas.microsoft.com/office/spreadsheetml/2009/9/main" objectType="Drop" dropLines="2" dropStyle="combo" dx="22" fmlaLink="B27" fmlaRange="'Form Data'!$A$8:$A$9" noThreeD="1" sel="2" val="0"/>
</file>

<file path=xl/ctrlProps/ctrlProp4.xml><?xml version="1.0" encoding="utf-8"?>
<formControlPr xmlns="http://schemas.microsoft.com/office/spreadsheetml/2009/9/main" objectType="Drop" dropLines="2" dropStyle="combo" dx="22" fmlaLink="B28" fmlaRange="'Form Data'!$A$8:$A$9" noThreeD="1" sel="1" val="0"/>
</file>

<file path=xl/ctrlProps/ctrlProp40.xml><?xml version="1.0" encoding="utf-8"?>
<formControlPr xmlns="http://schemas.microsoft.com/office/spreadsheetml/2009/9/main" objectType="Drop" dropLines="2" dropStyle="combo" dx="22" fmlaLink="B28" fmlaRange="'Form Data'!$A$8:$A$9" noThreeD="1" sel="2" val="0"/>
</file>

<file path=xl/ctrlProps/ctrlProp41.xml><?xml version="1.0" encoding="utf-8"?>
<formControlPr xmlns="http://schemas.microsoft.com/office/spreadsheetml/2009/9/main" objectType="Drop" dropLines="2" dropStyle="combo" dx="22" fmlaLink="B29" fmlaRange="'Form Data'!$A$8:$A$9" noThreeD="1" sel="1" val="0"/>
</file>

<file path=xl/ctrlProps/ctrlProp42.xml><?xml version="1.0" encoding="utf-8"?>
<formControlPr xmlns="http://schemas.microsoft.com/office/spreadsheetml/2009/9/main" objectType="Drop" dropLines="2" dropStyle="combo" dx="22" fmlaLink="B31" fmlaRange="'Form Data'!$A$10:$A$11" noThreeD="1" sel="1" val="0"/>
</file>

<file path=xl/ctrlProps/ctrlProp43.xml><?xml version="1.0" encoding="utf-8"?>
<formControlPr xmlns="http://schemas.microsoft.com/office/spreadsheetml/2009/9/main" objectType="Drop" dropLines="2" dropStyle="combo" dx="22" fmlaLink="B32" fmlaRange="'Form Data'!$A$10:$A$11" noThreeD="1" sel="1" val="0"/>
</file>

<file path=xl/ctrlProps/ctrlProp44.xml><?xml version="1.0" encoding="utf-8"?>
<formControlPr xmlns="http://schemas.microsoft.com/office/spreadsheetml/2009/9/main" objectType="Drop" dropLines="2" dropStyle="combo" dx="22" fmlaLink="B33" fmlaRange="'Form Data'!$A$10:$A$11" noThreeD="1" sel="1" val="0"/>
</file>

<file path=xl/ctrlProps/ctrlProp45.xml><?xml version="1.0" encoding="utf-8"?>
<formControlPr xmlns="http://schemas.microsoft.com/office/spreadsheetml/2009/9/main" objectType="Drop" dropLines="2" dropStyle="combo" dx="22" fmlaLink="B34" fmlaRange="'Form Data'!$A$10:$A$11" noThreeD="1" sel="1" val="0"/>
</file>

<file path=xl/ctrlProps/ctrlProp46.xml><?xml version="1.0" encoding="utf-8"?>
<formControlPr xmlns="http://schemas.microsoft.com/office/spreadsheetml/2009/9/main" objectType="Drop" dropLines="2" dropStyle="combo" dx="22" fmlaLink="B36" fmlaRange="'Form Data'!$A$12:$A$13" noThreeD="1" sel="1" val="0"/>
</file>

<file path=xl/ctrlProps/ctrlProp47.xml><?xml version="1.0" encoding="utf-8"?>
<formControlPr xmlns="http://schemas.microsoft.com/office/spreadsheetml/2009/9/main" objectType="Drop" dropLines="2" dropStyle="combo" dx="22" fmlaLink="B37" fmlaRange="'Form Data'!$A$12:$A$13" noThreeD="1" sel="1" val="0"/>
</file>

<file path=xl/ctrlProps/ctrlProp48.xml><?xml version="1.0" encoding="utf-8"?>
<formControlPr xmlns="http://schemas.microsoft.com/office/spreadsheetml/2009/9/main" objectType="Drop" dropLines="2" dropStyle="combo" dx="22" fmlaLink="B38" fmlaRange="'Form Data'!$A$12:$A$13" noThreeD="1" sel="2" val="0"/>
</file>

<file path=xl/ctrlProps/ctrlProp49.xml><?xml version="1.0" encoding="utf-8"?>
<formControlPr xmlns="http://schemas.microsoft.com/office/spreadsheetml/2009/9/main" objectType="Drop" dropLines="6" dropStyle="combo" dx="22" fmlaLink="B81" fmlaRange="'Form Data'!$A$17:$A$22" noThreeD="1" sel="1" val="0"/>
</file>

<file path=xl/ctrlProps/ctrlProp5.xml><?xml version="1.0" encoding="utf-8"?>
<formControlPr xmlns="http://schemas.microsoft.com/office/spreadsheetml/2009/9/main" objectType="Drop" dropLines="2" dropStyle="combo" dx="22" fmlaLink="B29" fmlaRange="'Form Data'!$A$8:$A$9" noThreeD="1" sel="1" val="0"/>
</file>

<file path=xl/ctrlProps/ctrlProp50.xml><?xml version="1.0" encoding="utf-8"?>
<formControlPr xmlns="http://schemas.microsoft.com/office/spreadsheetml/2009/9/main" objectType="Drop" dropLines="2" dropStyle="combo" dx="22" fmlaLink="B26" fmlaRange="'Form Data'!$A$8:$A$9" noThreeD="1" sel="2" val="0"/>
</file>

<file path=xl/ctrlProps/ctrlProp51.xml><?xml version="1.0" encoding="utf-8"?>
<formControlPr xmlns="http://schemas.microsoft.com/office/spreadsheetml/2009/9/main" objectType="Drop" dropLines="2" dropStyle="combo" dx="22" fmlaLink="B27" fmlaRange="'Form Data'!$A$8:$A$9" noThreeD="1" sel="1" val="0"/>
</file>

<file path=xl/ctrlProps/ctrlProp52.xml><?xml version="1.0" encoding="utf-8"?>
<formControlPr xmlns="http://schemas.microsoft.com/office/spreadsheetml/2009/9/main" objectType="Drop" dropLines="2" dropStyle="combo" dx="22" fmlaLink="B28" fmlaRange="'Form Data'!$A$8:$A$9" noThreeD="1" sel="1" val="0"/>
</file>

<file path=xl/ctrlProps/ctrlProp53.xml><?xml version="1.0" encoding="utf-8"?>
<formControlPr xmlns="http://schemas.microsoft.com/office/spreadsheetml/2009/9/main" objectType="Drop" dropLines="2" dropStyle="combo" dx="22" fmlaLink="B29" fmlaRange="'Form Data'!$A$8:$A$9" noThreeD="1" sel="1" val="0"/>
</file>

<file path=xl/ctrlProps/ctrlProp54.xml><?xml version="1.0" encoding="utf-8"?>
<formControlPr xmlns="http://schemas.microsoft.com/office/spreadsheetml/2009/9/main" objectType="Drop" dropLines="2" dropStyle="combo" dx="22" fmlaLink="B31" fmlaRange="'Form Data'!$A$10:$A$11" noThreeD="1" sel="1" val="0"/>
</file>

<file path=xl/ctrlProps/ctrlProp55.xml><?xml version="1.0" encoding="utf-8"?>
<formControlPr xmlns="http://schemas.microsoft.com/office/spreadsheetml/2009/9/main" objectType="Drop" dropLines="2" dropStyle="combo" dx="22" fmlaLink="B32" fmlaRange="'Form Data'!$A$10:$A$11" noThreeD="1" sel="1" val="0"/>
</file>

<file path=xl/ctrlProps/ctrlProp56.xml><?xml version="1.0" encoding="utf-8"?>
<formControlPr xmlns="http://schemas.microsoft.com/office/spreadsheetml/2009/9/main" objectType="Drop" dropLines="2" dropStyle="combo" dx="22" fmlaLink="B33" fmlaRange="'Form Data'!$A$10:$A$11" noThreeD="1" sel="1" val="0"/>
</file>

<file path=xl/ctrlProps/ctrlProp57.xml><?xml version="1.0" encoding="utf-8"?>
<formControlPr xmlns="http://schemas.microsoft.com/office/spreadsheetml/2009/9/main" objectType="Drop" dropLines="2" dropStyle="combo" dx="22" fmlaLink="B34" fmlaRange="'Form Data'!$A$10:$A$11" noThreeD="1" sel="1" val="0"/>
</file>

<file path=xl/ctrlProps/ctrlProp58.xml><?xml version="1.0" encoding="utf-8"?>
<formControlPr xmlns="http://schemas.microsoft.com/office/spreadsheetml/2009/9/main" objectType="Drop" dropLines="2" dropStyle="combo" dx="22" fmlaLink="B36" fmlaRange="'Form Data'!$A$12:$A$13" noThreeD="1" sel="1" val="0"/>
</file>

<file path=xl/ctrlProps/ctrlProp59.xml><?xml version="1.0" encoding="utf-8"?>
<formControlPr xmlns="http://schemas.microsoft.com/office/spreadsheetml/2009/9/main" objectType="Drop" dropLines="2" dropStyle="combo" dx="22" fmlaLink="B37" fmlaRange="'Form Data'!$A$12:$A$13" noThreeD="1" sel="1" val="0"/>
</file>

<file path=xl/ctrlProps/ctrlProp6.xml><?xml version="1.0" encoding="utf-8"?>
<formControlPr xmlns="http://schemas.microsoft.com/office/spreadsheetml/2009/9/main" objectType="Drop" dropLines="2" dropStyle="combo" dx="22" fmlaLink="B31" fmlaRange="'Form Data'!$A$10:$A$11" noThreeD="1" sel="1" val="0"/>
</file>

<file path=xl/ctrlProps/ctrlProp60.xml><?xml version="1.0" encoding="utf-8"?>
<formControlPr xmlns="http://schemas.microsoft.com/office/spreadsheetml/2009/9/main" objectType="Drop" dropLines="2" dropStyle="combo" dx="22" fmlaLink="B38" fmlaRange="'Form Data'!$A$12:$A$13" noThreeD="1" sel="2" val="0"/>
</file>

<file path=xl/ctrlProps/ctrlProp7.xml><?xml version="1.0" encoding="utf-8"?>
<formControlPr xmlns="http://schemas.microsoft.com/office/spreadsheetml/2009/9/main" objectType="Drop" dropLines="2" dropStyle="combo" dx="22" fmlaLink="B32" fmlaRange="'Form Data'!$A$10:$A$11" noThreeD="1" sel="1" val="0"/>
</file>

<file path=xl/ctrlProps/ctrlProp8.xml><?xml version="1.0" encoding="utf-8"?>
<formControlPr xmlns="http://schemas.microsoft.com/office/spreadsheetml/2009/9/main" objectType="Drop" dropLines="2" dropStyle="combo" dx="22" fmlaLink="B33" fmlaRange="'Form Data'!$A$10:$A$11" noThreeD="1" sel="1" val="0"/>
</file>

<file path=xl/ctrlProps/ctrlProp9.xml><?xml version="1.0" encoding="utf-8"?>
<formControlPr xmlns="http://schemas.microsoft.com/office/spreadsheetml/2009/9/main" objectType="Drop" dropLines="2" dropStyle="combo" dx="22" fmlaLink="B34" fmlaRange="'Form Data'!$A$10:$A$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1874520</xdr:colOff>
          <xdr:row>81</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0</xdr:rowOff>
        </xdr:from>
        <xdr:to>
          <xdr:col>1</xdr:col>
          <xdr:colOff>1264920</xdr:colOff>
          <xdr:row>26</xdr:row>
          <xdr:rowOff>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0</xdr:rowOff>
        </xdr:from>
        <xdr:to>
          <xdr:col>1</xdr:col>
          <xdr:colOff>1264920</xdr:colOff>
          <xdr:row>27</xdr:row>
          <xdr:rowOff>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0</xdr:rowOff>
        </xdr:from>
        <xdr:to>
          <xdr:col>1</xdr:col>
          <xdr:colOff>1264920</xdr:colOff>
          <xdr:row>28</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1264920</xdr:colOff>
          <xdr:row>29</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xdr:col>
          <xdr:colOff>1264920</xdr:colOff>
          <xdr:row>31</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1</xdr:col>
          <xdr:colOff>1264920</xdr:colOff>
          <xdr:row>32</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0</xdr:rowOff>
        </xdr:from>
        <xdr:to>
          <xdr:col>1</xdr:col>
          <xdr:colOff>1264920</xdr:colOff>
          <xdr:row>33</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1</xdr:col>
          <xdr:colOff>1264920</xdr:colOff>
          <xdr:row>34</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1</xdr:col>
          <xdr:colOff>1264920</xdr:colOff>
          <xdr:row>36</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1</xdr:col>
          <xdr:colOff>1264920</xdr:colOff>
          <xdr:row>37</xdr:row>
          <xdr:rowOff>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1</xdr:col>
          <xdr:colOff>1264920</xdr:colOff>
          <xdr:row>38</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1866900</xdr:colOff>
          <xdr:row>81</xdr:row>
          <xdr:rowOff>0</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0</xdr:rowOff>
        </xdr:from>
        <xdr:to>
          <xdr:col>1</xdr:col>
          <xdr:colOff>1264920</xdr:colOff>
          <xdr:row>26</xdr:row>
          <xdr:rowOff>0</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0</xdr:rowOff>
        </xdr:from>
        <xdr:to>
          <xdr:col>1</xdr:col>
          <xdr:colOff>1264920</xdr:colOff>
          <xdr:row>27</xdr:row>
          <xdr:rowOff>0</xdr:rowOff>
        </xdr:to>
        <xdr:sp macro="" textlink="">
          <xdr:nvSpPr>
            <xdr:cNvPr id="12291" name="Drop Dow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0</xdr:rowOff>
        </xdr:from>
        <xdr:to>
          <xdr:col>1</xdr:col>
          <xdr:colOff>1264920</xdr:colOff>
          <xdr:row>28</xdr:row>
          <xdr:rowOff>0</xdr:rowOff>
        </xdr:to>
        <xdr:sp macro="" textlink="">
          <xdr:nvSpPr>
            <xdr:cNvPr id="12292" name="Drop Down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1264920</xdr:colOff>
          <xdr:row>29</xdr:row>
          <xdr:rowOff>0</xdr:rowOff>
        </xdr:to>
        <xdr:sp macro="" textlink="">
          <xdr:nvSpPr>
            <xdr:cNvPr id="12293" name="Drop Down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xdr:col>
          <xdr:colOff>1264920</xdr:colOff>
          <xdr:row>31</xdr:row>
          <xdr:rowOff>0</xdr:rowOff>
        </xdr:to>
        <xdr:sp macro="" textlink="">
          <xdr:nvSpPr>
            <xdr:cNvPr id="12294" name="Drop Down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1</xdr:col>
          <xdr:colOff>1264920</xdr:colOff>
          <xdr:row>32</xdr:row>
          <xdr:rowOff>0</xdr:rowOff>
        </xdr:to>
        <xdr:sp macro="" textlink="">
          <xdr:nvSpPr>
            <xdr:cNvPr id="12295" name="Drop Down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0</xdr:rowOff>
        </xdr:from>
        <xdr:to>
          <xdr:col>1</xdr:col>
          <xdr:colOff>1264920</xdr:colOff>
          <xdr:row>33</xdr:row>
          <xdr:rowOff>0</xdr:rowOff>
        </xdr:to>
        <xdr:sp macro="" textlink="">
          <xdr:nvSpPr>
            <xdr:cNvPr id="12296" name="Drop Down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1</xdr:col>
          <xdr:colOff>1264920</xdr:colOff>
          <xdr:row>34</xdr:row>
          <xdr:rowOff>0</xdr:rowOff>
        </xdr:to>
        <xdr:sp macro="" textlink="">
          <xdr:nvSpPr>
            <xdr:cNvPr id="12297" name="Drop Down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1</xdr:col>
          <xdr:colOff>1264920</xdr:colOff>
          <xdr:row>36</xdr:row>
          <xdr:rowOff>0</xdr:rowOff>
        </xdr:to>
        <xdr:sp macro="" textlink="">
          <xdr:nvSpPr>
            <xdr:cNvPr id="12298" name="Drop Down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1</xdr:col>
          <xdr:colOff>1264920</xdr:colOff>
          <xdr:row>37</xdr:row>
          <xdr:rowOff>0</xdr:rowOff>
        </xdr:to>
        <xdr:sp macro="" textlink="">
          <xdr:nvSpPr>
            <xdr:cNvPr id="12299" name="Drop Down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1</xdr:col>
          <xdr:colOff>1264920</xdr:colOff>
          <xdr:row>38</xdr:row>
          <xdr:rowOff>0</xdr:rowOff>
        </xdr:to>
        <xdr:sp macro="" textlink="">
          <xdr:nvSpPr>
            <xdr:cNvPr id="12300" name="Drop Down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79</xdr:row>
          <xdr:rowOff>190500</xdr:rowOff>
        </xdr:from>
        <xdr:to>
          <xdr:col>1</xdr:col>
          <xdr:colOff>1866900</xdr:colOff>
          <xdr:row>80</xdr:row>
          <xdr:rowOff>190500</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0</xdr:rowOff>
        </xdr:from>
        <xdr:to>
          <xdr:col>1</xdr:col>
          <xdr:colOff>1264920</xdr:colOff>
          <xdr:row>26</xdr:row>
          <xdr:rowOff>0</xdr:rowOff>
        </xdr:to>
        <xdr:sp macro="" textlink="">
          <xdr:nvSpPr>
            <xdr:cNvPr id="13314" name="Drop Down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0</xdr:rowOff>
        </xdr:from>
        <xdr:to>
          <xdr:col>1</xdr:col>
          <xdr:colOff>1264920</xdr:colOff>
          <xdr:row>27</xdr:row>
          <xdr:rowOff>0</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0</xdr:rowOff>
        </xdr:from>
        <xdr:to>
          <xdr:col>1</xdr:col>
          <xdr:colOff>1264920</xdr:colOff>
          <xdr:row>28</xdr:row>
          <xdr:rowOff>0</xdr:rowOff>
        </xdr:to>
        <xdr:sp macro="" textlink="">
          <xdr:nvSpPr>
            <xdr:cNvPr id="13316" name="Drop Down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1264920</xdr:colOff>
          <xdr:row>29</xdr:row>
          <xdr:rowOff>0</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xdr:col>
          <xdr:colOff>1264920</xdr:colOff>
          <xdr:row>31</xdr:row>
          <xdr:rowOff>0</xdr:rowOff>
        </xdr:to>
        <xdr:sp macro="" textlink="">
          <xdr:nvSpPr>
            <xdr:cNvPr id="13318" name="Drop Down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1</xdr:col>
          <xdr:colOff>1264920</xdr:colOff>
          <xdr:row>32</xdr:row>
          <xdr:rowOff>0</xdr:rowOff>
        </xdr:to>
        <xdr:sp macro="" textlink="">
          <xdr:nvSpPr>
            <xdr:cNvPr id="13319" name="Drop Down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0</xdr:rowOff>
        </xdr:from>
        <xdr:to>
          <xdr:col>1</xdr:col>
          <xdr:colOff>1264920</xdr:colOff>
          <xdr:row>33</xdr:row>
          <xdr:rowOff>0</xdr:rowOff>
        </xdr:to>
        <xdr:sp macro="" textlink="">
          <xdr:nvSpPr>
            <xdr:cNvPr id="13320" name="Drop Down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1</xdr:col>
          <xdr:colOff>1264920</xdr:colOff>
          <xdr:row>34</xdr:row>
          <xdr:rowOff>0</xdr:rowOff>
        </xdr:to>
        <xdr:sp macro="" textlink="">
          <xdr:nvSpPr>
            <xdr:cNvPr id="13321" name="Drop Down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1</xdr:col>
          <xdr:colOff>1264920</xdr:colOff>
          <xdr:row>36</xdr:row>
          <xdr:rowOff>0</xdr:rowOff>
        </xdr:to>
        <xdr:sp macro="" textlink="">
          <xdr:nvSpPr>
            <xdr:cNvPr id="13322" name="Drop Down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1</xdr:col>
          <xdr:colOff>1264920</xdr:colOff>
          <xdr:row>37</xdr:row>
          <xdr:rowOff>0</xdr:rowOff>
        </xdr:to>
        <xdr:sp macro="" textlink="">
          <xdr:nvSpPr>
            <xdr:cNvPr id="13323" name="Drop Down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1</xdr:col>
          <xdr:colOff>1264920</xdr:colOff>
          <xdr:row>38</xdr:row>
          <xdr:rowOff>0</xdr:rowOff>
        </xdr:to>
        <xdr:sp macro="" textlink="">
          <xdr:nvSpPr>
            <xdr:cNvPr id="13324" name="Drop Down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1866900</xdr:colOff>
          <xdr:row>81</xdr:row>
          <xdr:rowOff>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0</xdr:rowOff>
        </xdr:from>
        <xdr:to>
          <xdr:col>1</xdr:col>
          <xdr:colOff>1264920</xdr:colOff>
          <xdr:row>26</xdr:row>
          <xdr:rowOff>0</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0</xdr:rowOff>
        </xdr:from>
        <xdr:to>
          <xdr:col>1</xdr:col>
          <xdr:colOff>1264920</xdr:colOff>
          <xdr:row>27</xdr:row>
          <xdr:rowOff>0</xdr:rowOff>
        </xdr:to>
        <xdr:sp macro="" textlink="">
          <xdr:nvSpPr>
            <xdr:cNvPr id="14339" name="Drop Down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0</xdr:rowOff>
        </xdr:from>
        <xdr:to>
          <xdr:col>1</xdr:col>
          <xdr:colOff>1264920</xdr:colOff>
          <xdr:row>28</xdr:row>
          <xdr:rowOff>0</xdr:rowOff>
        </xdr:to>
        <xdr:sp macro="" textlink="">
          <xdr:nvSpPr>
            <xdr:cNvPr id="14340" name="Drop Down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1264920</xdr:colOff>
          <xdr:row>29</xdr:row>
          <xdr:rowOff>0</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xdr:col>
          <xdr:colOff>1264920</xdr:colOff>
          <xdr:row>31</xdr:row>
          <xdr:rowOff>0</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1</xdr:col>
          <xdr:colOff>1264920</xdr:colOff>
          <xdr:row>32</xdr:row>
          <xdr:rowOff>0</xdr:rowOff>
        </xdr:to>
        <xdr:sp macro="" textlink="">
          <xdr:nvSpPr>
            <xdr:cNvPr id="14343" name="Drop Down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0</xdr:rowOff>
        </xdr:from>
        <xdr:to>
          <xdr:col>1</xdr:col>
          <xdr:colOff>1264920</xdr:colOff>
          <xdr:row>33</xdr:row>
          <xdr:rowOff>0</xdr:rowOff>
        </xdr:to>
        <xdr:sp macro="" textlink="">
          <xdr:nvSpPr>
            <xdr:cNvPr id="14344" name="Drop Down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1</xdr:col>
          <xdr:colOff>1264920</xdr:colOff>
          <xdr:row>34</xdr:row>
          <xdr:rowOff>0</xdr:rowOff>
        </xdr:to>
        <xdr:sp macro="" textlink="">
          <xdr:nvSpPr>
            <xdr:cNvPr id="14345" name="Drop Down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1</xdr:col>
          <xdr:colOff>1264920</xdr:colOff>
          <xdr:row>36</xdr:row>
          <xdr:rowOff>0</xdr:rowOff>
        </xdr:to>
        <xdr:sp macro="" textlink="">
          <xdr:nvSpPr>
            <xdr:cNvPr id="14346" name="Drop Down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1</xdr:col>
          <xdr:colOff>1264920</xdr:colOff>
          <xdr:row>37</xdr:row>
          <xdr:rowOff>0</xdr:rowOff>
        </xdr:to>
        <xdr:sp macro="" textlink="">
          <xdr:nvSpPr>
            <xdr:cNvPr id="14347" name="Drop Down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1</xdr:col>
          <xdr:colOff>1264920</xdr:colOff>
          <xdr:row>38</xdr:row>
          <xdr:rowOff>0</xdr:rowOff>
        </xdr:to>
        <xdr:sp macro="" textlink="">
          <xdr:nvSpPr>
            <xdr:cNvPr id="14348" name="Drop Down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1897380</xdr:colOff>
          <xdr:row>81</xdr:row>
          <xdr:rowOff>0</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0</xdr:rowOff>
        </xdr:from>
        <xdr:to>
          <xdr:col>1</xdr:col>
          <xdr:colOff>1264920</xdr:colOff>
          <xdr:row>26</xdr:row>
          <xdr:rowOff>0</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0</xdr:rowOff>
        </xdr:from>
        <xdr:to>
          <xdr:col>1</xdr:col>
          <xdr:colOff>1264920</xdr:colOff>
          <xdr:row>27</xdr:row>
          <xdr:rowOff>0</xdr:rowOff>
        </xdr:to>
        <xdr:sp macro="" textlink="">
          <xdr:nvSpPr>
            <xdr:cNvPr id="15363" name="Drop Dow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0</xdr:rowOff>
        </xdr:from>
        <xdr:to>
          <xdr:col>1</xdr:col>
          <xdr:colOff>1264920</xdr:colOff>
          <xdr:row>28</xdr:row>
          <xdr:rowOff>0</xdr:rowOff>
        </xdr:to>
        <xdr:sp macro="" textlink="">
          <xdr:nvSpPr>
            <xdr:cNvPr id="15364" name="Drop Dow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xdr:col>
          <xdr:colOff>1264920</xdr:colOff>
          <xdr:row>29</xdr:row>
          <xdr:rowOff>0</xdr:rowOff>
        </xdr:to>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xdr:col>
          <xdr:colOff>1264920</xdr:colOff>
          <xdr:row>31</xdr:row>
          <xdr:rowOff>0</xdr:rowOff>
        </xdr:to>
        <xdr:sp macro="" textlink="">
          <xdr:nvSpPr>
            <xdr:cNvPr id="15366" name="Drop Down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31</xdr:row>
          <xdr:rowOff>0</xdr:rowOff>
        </xdr:from>
        <xdr:to>
          <xdr:col>1</xdr:col>
          <xdr:colOff>1264920</xdr:colOff>
          <xdr:row>32</xdr:row>
          <xdr:rowOff>0</xdr:rowOff>
        </xdr:to>
        <xdr:sp macro="" textlink="">
          <xdr:nvSpPr>
            <xdr:cNvPr id="15367" name="Drop Down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32</xdr:row>
          <xdr:rowOff>0</xdr:rowOff>
        </xdr:from>
        <xdr:to>
          <xdr:col>1</xdr:col>
          <xdr:colOff>1264920</xdr:colOff>
          <xdr:row>33</xdr:row>
          <xdr:rowOff>0</xdr:rowOff>
        </xdr:to>
        <xdr:sp macro="" textlink="">
          <xdr:nvSpPr>
            <xdr:cNvPr id="15368" name="Drop Down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1</xdr:col>
          <xdr:colOff>1264920</xdr:colOff>
          <xdr:row>34</xdr:row>
          <xdr:rowOff>0</xdr:rowOff>
        </xdr:to>
        <xdr:sp macro="" textlink="">
          <xdr:nvSpPr>
            <xdr:cNvPr id="15369" name="Drop Down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0</xdr:rowOff>
        </xdr:from>
        <xdr:to>
          <xdr:col>1</xdr:col>
          <xdr:colOff>1264920</xdr:colOff>
          <xdr:row>36</xdr:row>
          <xdr:rowOff>0</xdr:rowOff>
        </xdr:to>
        <xdr:sp macro="" textlink="">
          <xdr:nvSpPr>
            <xdr:cNvPr id="15370" name="Drop Down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36</xdr:row>
          <xdr:rowOff>0</xdr:rowOff>
        </xdr:from>
        <xdr:to>
          <xdr:col>1</xdr:col>
          <xdr:colOff>1264920</xdr:colOff>
          <xdr:row>37</xdr:row>
          <xdr:rowOff>0</xdr:rowOff>
        </xdr:to>
        <xdr:sp macro="" textlink="">
          <xdr:nvSpPr>
            <xdr:cNvPr id="15371" name="Drop Down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37</xdr:row>
          <xdr:rowOff>0</xdr:rowOff>
        </xdr:from>
        <xdr:to>
          <xdr:col>1</xdr:col>
          <xdr:colOff>1264920</xdr:colOff>
          <xdr:row>38</xdr:row>
          <xdr:rowOff>0</xdr:rowOff>
        </xdr:to>
        <xdr:sp macro="" textlink="">
          <xdr:nvSpPr>
            <xdr:cNvPr id="15372" name="Drop Down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eb.sonoma.edu/seawolfservices/travel/" TargetMode="Externa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4.xml"/><Relationship Id="rId16"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5.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5.xml"/><Relationship Id="rId16" Type="http://schemas.openxmlformats.org/officeDocument/2006/relationships/comments" Target="../comments5.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88"/>
  <sheetViews>
    <sheetView tabSelected="1" zoomScale="90" zoomScaleNormal="90" zoomScaleSheetLayoutView="100" workbookViewId="0">
      <pane ySplit="6" topLeftCell="A7" activePane="bottomLeft" state="frozenSplit"/>
      <selection activeCell="E10" sqref="E10"/>
      <selection pane="bottomLeft" activeCell="E26" sqref="E26"/>
    </sheetView>
  </sheetViews>
  <sheetFormatPr defaultColWidth="11.44140625" defaultRowHeight="13.8"/>
  <cols>
    <col min="1" max="1" width="39.33203125" style="41" customWidth="1"/>
    <col min="2" max="2" width="60.5546875" style="26" customWidth="1"/>
    <col min="3" max="3" width="19.33203125" style="91" customWidth="1"/>
    <col min="4" max="4" width="18.109375" style="27" customWidth="1"/>
    <col min="5" max="5" width="17.88671875" style="41" customWidth="1"/>
    <col min="6" max="6" width="18.109375" style="41" customWidth="1"/>
    <col min="7" max="16384" width="11.44140625" style="41"/>
  </cols>
  <sheetData>
    <row r="1" spans="1:7" ht="12.75" customHeight="1">
      <c r="A1" s="78" t="s">
        <v>100</v>
      </c>
      <c r="B1" s="79"/>
      <c r="C1" s="141" t="s">
        <v>137</v>
      </c>
      <c r="D1" s="142"/>
      <c r="E1" s="142"/>
      <c r="F1" s="76"/>
      <c r="G1" s="38"/>
    </row>
    <row r="2" spans="1:7" ht="12.75" customHeight="1">
      <c r="A2" s="54" t="s">
        <v>101</v>
      </c>
      <c r="B2" s="16"/>
      <c r="C2" s="16"/>
      <c r="D2" s="16"/>
      <c r="E2" s="16"/>
      <c r="F2" s="16"/>
    </row>
    <row r="3" spans="1:7">
      <c r="A3" s="54" t="s">
        <v>102</v>
      </c>
      <c r="B3" s="16"/>
      <c r="C3" s="16"/>
      <c r="D3" s="16"/>
      <c r="E3" s="16"/>
      <c r="F3" s="16"/>
    </row>
    <row r="4" spans="1:7">
      <c r="A4" s="54" t="s">
        <v>103</v>
      </c>
      <c r="B4" s="77"/>
      <c r="C4" s="16"/>
      <c r="D4" s="16"/>
      <c r="E4" s="16"/>
      <c r="F4" s="16"/>
    </row>
    <row r="5" spans="1:7">
      <c r="A5" s="55" t="s">
        <v>2</v>
      </c>
      <c r="B5" s="56"/>
      <c r="C5" s="18" t="s">
        <v>151</v>
      </c>
      <c r="D5" s="19"/>
      <c r="E5" s="18" t="s">
        <v>152</v>
      </c>
      <c r="F5" s="19"/>
    </row>
    <row r="6" spans="1:7" s="58" customFormat="1" ht="14.4" thickBot="1">
      <c r="A6" s="57" t="s">
        <v>3</v>
      </c>
      <c r="B6" s="80" t="s">
        <v>6</v>
      </c>
      <c r="C6" s="95" t="s">
        <v>85</v>
      </c>
      <c r="D6" s="81" t="s">
        <v>7</v>
      </c>
      <c r="E6" s="81" t="s">
        <v>86</v>
      </c>
      <c r="F6" s="81" t="s">
        <v>140</v>
      </c>
    </row>
    <row r="7" spans="1:7" ht="15.9" customHeight="1">
      <c r="A7" s="59" t="s">
        <v>10</v>
      </c>
      <c r="C7" s="82"/>
      <c r="D7" s="83"/>
    </row>
    <row r="8" spans="1:7" ht="15.9" customHeight="1">
      <c r="A8" s="60" t="s">
        <v>8</v>
      </c>
      <c r="C8" s="82"/>
      <c r="D8" s="83"/>
    </row>
    <row r="9" spans="1:7" ht="15.9" customHeight="1">
      <c r="A9" s="24"/>
      <c r="B9" s="75"/>
      <c r="C9" s="29"/>
      <c r="D9" s="30"/>
      <c r="E9" s="29"/>
      <c r="F9" s="31">
        <f>ROUND(C9*E9,2)</f>
        <v>0</v>
      </c>
    </row>
    <row r="10" spans="1:7" ht="15.9" customHeight="1">
      <c r="A10" s="24"/>
      <c r="B10" s="75"/>
      <c r="C10" s="29"/>
      <c r="D10" s="76"/>
      <c r="E10" s="29"/>
      <c r="F10" s="31">
        <f t="shared" ref="F10:F21" si="0">ROUND(C10*E10,2)</f>
        <v>0</v>
      </c>
    </row>
    <row r="11" spans="1:7" ht="15.9" customHeight="1">
      <c r="A11" s="24"/>
      <c r="B11" s="75"/>
      <c r="C11" s="29"/>
      <c r="D11" s="76"/>
      <c r="E11" s="29"/>
      <c r="F11" s="31">
        <f t="shared" si="0"/>
        <v>0</v>
      </c>
    </row>
    <row r="12" spans="1:7" ht="15.9" customHeight="1">
      <c r="A12" s="24"/>
      <c r="B12" s="75"/>
      <c r="C12" s="29"/>
      <c r="D12" s="76"/>
      <c r="E12" s="29"/>
      <c r="F12" s="31">
        <f t="shared" si="0"/>
        <v>0</v>
      </c>
    </row>
    <row r="13" spans="1:7" ht="15.9" customHeight="1">
      <c r="A13" s="60" t="s">
        <v>4</v>
      </c>
      <c r="B13" s="61"/>
      <c r="C13" s="29"/>
      <c r="E13" s="31"/>
      <c r="F13" s="31"/>
    </row>
    <row r="14" spans="1:7" ht="15.9" customHeight="1">
      <c r="A14" s="24"/>
      <c r="B14" s="74"/>
      <c r="C14" s="29"/>
      <c r="E14" s="29"/>
      <c r="F14" s="31">
        <f t="shared" si="0"/>
        <v>0</v>
      </c>
    </row>
    <row r="15" spans="1:7" ht="15.9" customHeight="1">
      <c r="A15" s="24"/>
      <c r="B15" s="25"/>
      <c r="C15" s="29"/>
      <c r="E15" s="29"/>
      <c r="F15" s="31">
        <f t="shared" si="0"/>
        <v>0</v>
      </c>
    </row>
    <row r="16" spans="1:7" ht="15.9" customHeight="1">
      <c r="A16" s="24"/>
      <c r="B16" s="28"/>
      <c r="C16" s="29"/>
      <c r="E16" s="29"/>
      <c r="F16" s="31">
        <f t="shared" si="0"/>
        <v>0</v>
      </c>
    </row>
    <row r="17" spans="1:6" ht="15.9" customHeight="1">
      <c r="A17" s="24"/>
      <c r="B17" s="28"/>
      <c r="C17" s="29"/>
      <c r="E17" s="29"/>
      <c r="F17" s="31">
        <f t="shared" si="0"/>
        <v>0</v>
      </c>
    </row>
    <row r="18" spans="1:6" ht="15.9" customHeight="1">
      <c r="A18" s="60" t="s">
        <v>9</v>
      </c>
      <c r="C18" s="62"/>
      <c r="D18" s="63"/>
      <c r="E18" s="31"/>
      <c r="F18" s="31"/>
    </row>
    <row r="19" spans="1:6" ht="15.9" customHeight="1">
      <c r="A19" s="24" t="s">
        <v>82</v>
      </c>
      <c r="B19" s="28"/>
      <c r="C19" s="29"/>
      <c r="D19" s="30"/>
      <c r="E19" s="29"/>
      <c r="F19" s="31">
        <f t="shared" si="0"/>
        <v>0</v>
      </c>
    </row>
    <row r="20" spans="1:6" ht="15.9" customHeight="1">
      <c r="A20" s="24" t="s">
        <v>83</v>
      </c>
      <c r="B20" s="28"/>
      <c r="C20" s="29"/>
      <c r="D20" s="30"/>
      <c r="E20" s="29"/>
      <c r="F20" s="31">
        <f t="shared" si="0"/>
        <v>0</v>
      </c>
    </row>
    <row r="21" spans="1:6" ht="15.9" customHeight="1">
      <c r="A21" s="24" t="s">
        <v>84</v>
      </c>
      <c r="B21" s="28"/>
      <c r="C21" s="29"/>
      <c r="D21" s="30"/>
      <c r="E21" s="29"/>
      <c r="F21" s="31">
        <f t="shared" si="0"/>
        <v>0</v>
      </c>
    </row>
    <row r="22" spans="1:6" ht="15.9" customHeight="1" thickBot="1">
      <c r="A22" s="64" t="s">
        <v>11</v>
      </c>
      <c r="B22" s="84"/>
      <c r="C22" s="85"/>
      <c r="D22" s="86"/>
      <c r="E22" s="87"/>
      <c r="F22" s="65">
        <f>SUBTOTAL(9,F9:F21)</f>
        <v>0</v>
      </c>
    </row>
    <row r="23" spans="1:6" ht="15.9" customHeight="1" thickTop="1">
      <c r="A23" s="24"/>
      <c r="B23" s="28"/>
      <c r="C23" s="29"/>
      <c r="D23" s="30"/>
      <c r="E23" s="38"/>
      <c r="F23" s="38"/>
    </row>
    <row r="24" spans="1:6" ht="15.9" customHeight="1">
      <c r="A24" s="66" t="s">
        <v>5</v>
      </c>
      <c r="B24" s="28"/>
      <c r="C24" s="88"/>
      <c r="D24" s="89"/>
      <c r="E24" s="38"/>
      <c r="F24" s="38"/>
    </row>
    <row r="25" spans="1:6" ht="15.9" customHeight="1">
      <c r="A25" s="60" t="s">
        <v>8</v>
      </c>
      <c r="B25" s="28"/>
      <c r="C25" s="88"/>
      <c r="D25" s="89"/>
      <c r="E25" s="38"/>
      <c r="F25" s="38"/>
    </row>
    <row r="26" spans="1:6" ht="15.9" customHeight="1">
      <c r="A26" s="53">
        <f>A9</f>
        <v>0</v>
      </c>
      <c r="B26" s="26">
        <v>2</v>
      </c>
      <c r="C26" s="29">
        <f>F9</f>
        <v>0</v>
      </c>
      <c r="E26" s="67">
        <f>IF(B26=1,'Fringe Benefit Rate'!$B$6,'Fringe Benefit Rate'!$B$8)</f>
        <v>4.0500000000000001E-2</v>
      </c>
      <c r="F26" s="31">
        <f>ROUND(C26*E26,2)</f>
        <v>0</v>
      </c>
    </row>
    <row r="27" spans="1:6" ht="15.9" customHeight="1">
      <c r="A27" s="53">
        <f>A10</f>
        <v>0</v>
      </c>
      <c r="B27" s="26">
        <v>2</v>
      </c>
      <c r="C27" s="29">
        <f>F10</f>
        <v>0</v>
      </c>
      <c r="E27" s="67">
        <f>IF(B27=1,'Fringe Benefit Rate'!$B$6,'Fringe Benefit Rate'!$B$8)</f>
        <v>4.0500000000000001E-2</v>
      </c>
      <c r="F27" s="31">
        <f t="shared" ref="F27:F38" si="1">ROUND(C27*E27,2)</f>
        <v>0</v>
      </c>
    </row>
    <row r="28" spans="1:6" ht="15.9" customHeight="1">
      <c r="A28" s="53">
        <f>A11</f>
        <v>0</v>
      </c>
      <c r="B28" s="26">
        <v>1</v>
      </c>
      <c r="C28" s="29">
        <f>F11</f>
        <v>0</v>
      </c>
      <c r="E28" s="67">
        <f>IF(B28=1,'Fringe Benefit Rate'!$B$6,'Fringe Benefit Rate'!$B$8)</f>
        <v>0.64600000000000002</v>
      </c>
      <c r="F28" s="31">
        <f t="shared" si="1"/>
        <v>0</v>
      </c>
    </row>
    <row r="29" spans="1:6" ht="15.9" customHeight="1">
      <c r="A29" s="53">
        <f>A12</f>
        <v>0</v>
      </c>
      <c r="B29" s="26">
        <v>1</v>
      </c>
      <c r="C29" s="29">
        <f>F12</f>
        <v>0</v>
      </c>
      <c r="E29" s="67">
        <f>IF(B29=1,'Fringe Benefit Rate'!$B$6,'Fringe Benefit Rate'!$B$8)</f>
        <v>0.64600000000000002</v>
      </c>
      <c r="F29" s="31">
        <f t="shared" si="1"/>
        <v>0</v>
      </c>
    </row>
    <row r="30" spans="1:6" ht="15.9" customHeight="1">
      <c r="A30" s="60" t="s">
        <v>4</v>
      </c>
      <c r="B30" s="90"/>
      <c r="C30" s="62"/>
      <c r="D30" s="63"/>
      <c r="E30" s="67"/>
      <c r="F30" s="31"/>
    </row>
    <row r="31" spans="1:6" ht="15.9" customHeight="1">
      <c r="A31" s="53">
        <f>A14</f>
        <v>0</v>
      </c>
      <c r="B31" s="90">
        <v>1</v>
      </c>
      <c r="C31" s="29">
        <f>F14</f>
        <v>0</v>
      </c>
      <c r="D31" s="30"/>
      <c r="E31" s="67">
        <f>IF(B31=1,'Fringe Benefit Rate'!$B$9,'Fringe Benefit Rate'!$B$10)</f>
        <v>0.64600000000000002</v>
      </c>
      <c r="F31" s="31">
        <f t="shared" si="1"/>
        <v>0</v>
      </c>
    </row>
    <row r="32" spans="1:6" ht="15.9" customHeight="1">
      <c r="A32" s="53">
        <f>A15</f>
        <v>0</v>
      </c>
      <c r="B32" s="90">
        <v>1</v>
      </c>
      <c r="C32" s="29">
        <f>F15</f>
        <v>0</v>
      </c>
      <c r="D32" s="30"/>
      <c r="E32" s="67">
        <f>IF(B32=1,'Fringe Benefit Rate'!$B$9,'Fringe Benefit Rate'!$B$10)</f>
        <v>0.64600000000000002</v>
      </c>
      <c r="F32" s="31">
        <f t="shared" si="1"/>
        <v>0</v>
      </c>
    </row>
    <row r="33" spans="1:6" ht="15.9" customHeight="1">
      <c r="A33" s="53">
        <f>A16</f>
        <v>0</v>
      </c>
      <c r="B33" s="90">
        <v>1</v>
      </c>
      <c r="C33" s="29">
        <f>F16</f>
        <v>0</v>
      </c>
      <c r="D33" s="30"/>
      <c r="E33" s="67">
        <f>IF(B33=1,'Fringe Benefit Rate'!$B$9,'Fringe Benefit Rate'!$B$10)</f>
        <v>0.64600000000000002</v>
      </c>
      <c r="F33" s="31">
        <f t="shared" si="1"/>
        <v>0</v>
      </c>
    </row>
    <row r="34" spans="1:6" ht="15.9" customHeight="1">
      <c r="A34" s="53">
        <f>A17</f>
        <v>0</v>
      </c>
      <c r="B34" s="90">
        <v>1</v>
      </c>
      <c r="C34" s="29">
        <f>F17</f>
        <v>0</v>
      </c>
      <c r="D34" s="30"/>
      <c r="E34" s="67">
        <f>IF(B34=1,'Fringe Benefit Rate'!$B$9,'Fringe Benefit Rate'!$B$10)</f>
        <v>0.64600000000000002</v>
      </c>
      <c r="F34" s="31">
        <f t="shared" si="1"/>
        <v>0</v>
      </c>
    </row>
    <row r="35" spans="1:6" ht="15.9" customHeight="1">
      <c r="A35" s="60" t="s">
        <v>9</v>
      </c>
      <c r="B35" s="90"/>
      <c r="C35" s="29"/>
      <c r="D35" s="63"/>
      <c r="E35" s="67"/>
      <c r="F35" s="31"/>
    </row>
    <row r="36" spans="1:6" ht="15.9" customHeight="1">
      <c r="A36" s="24" t="s">
        <v>82</v>
      </c>
      <c r="B36" s="90">
        <v>1</v>
      </c>
      <c r="C36" s="29">
        <f>F19</f>
        <v>0</v>
      </c>
      <c r="D36" s="30"/>
      <c r="E36" s="67">
        <f>IF(B36=1,'Fringe Benefit Rate'!$B$11,'Fringe Benefit Rate'!$B$12)</f>
        <v>2.5999999999999999E-2</v>
      </c>
      <c r="F36" s="31">
        <f t="shared" si="1"/>
        <v>0</v>
      </c>
    </row>
    <row r="37" spans="1:6" ht="15.9" customHeight="1">
      <c r="A37" s="24" t="s">
        <v>83</v>
      </c>
      <c r="B37" s="90">
        <v>1</v>
      </c>
      <c r="C37" s="29">
        <f>F20</f>
        <v>0</v>
      </c>
      <c r="D37" s="30"/>
      <c r="E37" s="67">
        <f>IF(B37=1,'Fringe Benefit Rate'!$B$11,'Fringe Benefit Rate'!$B$12)</f>
        <v>2.5999999999999999E-2</v>
      </c>
      <c r="F37" s="31">
        <f t="shared" si="1"/>
        <v>0</v>
      </c>
    </row>
    <row r="38" spans="1:6" ht="15.9" customHeight="1">
      <c r="A38" s="24" t="s">
        <v>84</v>
      </c>
      <c r="B38" s="90">
        <v>2</v>
      </c>
      <c r="C38" s="29">
        <f>F21</f>
        <v>0</v>
      </c>
      <c r="D38" s="30"/>
      <c r="E38" s="67">
        <f>IF(B38=1,'Fringe Benefit Rate'!$B$11,'Fringe Benefit Rate'!$B$12)</f>
        <v>4.0500000000000001E-2</v>
      </c>
      <c r="F38" s="31">
        <f t="shared" si="1"/>
        <v>0</v>
      </c>
    </row>
    <row r="39" spans="1:6" ht="15.9" customHeight="1" thickBot="1">
      <c r="A39" s="64" t="s">
        <v>12</v>
      </c>
      <c r="B39" s="84"/>
      <c r="C39" s="85"/>
      <c r="D39" s="86"/>
      <c r="E39" s="87"/>
      <c r="F39" s="65">
        <f>SUBTOTAL(9,F26:F38)</f>
        <v>0</v>
      </c>
    </row>
    <row r="40" spans="1:6" ht="15.9" customHeight="1" thickTop="1"/>
    <row r="41" spans="1:6" ht="15.9" customHeight="1" thickBot="1">
      <c r="A41" s="64" t="s">
        <v>13</v>
      </c>
      <c r="B41" s="84"/>
      <c r="C41" s="85"/>
      <c r="D41" s="86"/>
      <c r="E41" s="87"/>
      <c r="F41" s="65">
        <f>SUBTOTAL(9,F9:F38)</f>
        <v>0</v>
      </c>
    </row>
    <row r="42" spans="1:6" ht="15.9" customHeight="1" thickTop="1">
      <c r="A42" s="58"/>
      <c r="B42" s="28"/>
      <c r="C42" s="29"/>
      <c r="D42" s="30"/>
      <c r="E42" s="38"/>
      <c r="F42" s="38"/>
    </row>
    <row r="43" spans="1:6" ht="15.9" customHeight="1">
      <c r="A43" s="66" t="s">
        <v>1</v>
      </c>
      <c r="B43" s="28"/>
      <c r="C43" s="29"/>
      <c r="D43" s="30"/>
      <c r="E43" s="38"/>
      <c r="F43" s="38"/>
    </row>
    <row r="44" spans="1:6" ht="15.9" customHeight="1">
      <c r="A44" s="41" t="s">
        <v>57</v>
      </c>
      <c r="B44" s="28"/>
      <c r="C44" s="29"/>
      <c r="D44" s="30"/>
      <c r="E44" s="29"/>
      <c r="F44" s="31">
        <f>ROUND(C44*E44,2)</f>
        <v>0</v>
      </c>
    </row>
    <row r="45" spans="1:6" ht="15.9" customHeight="1">
      <c r="A45" s="41" t="s">
        <v>58</v>
      </c>
      <c r="B45" s="28"/>
      <c r="C45" s="29"/>
      <c r="D45" s="30"/>
      <c r="E45" s="29"/>
      <c r="F45" s="31">
        <f t="shared" ref="F45:F71" si="2">ROUND(C45*E45,2)</f>
        <v>0</v>
      </c>
    </row>
    <row r="46" spans="1:6" ht="15.9" customHeight="1">
      <c r="A46" s="41" t="s">
        <v>59</v>
      </c>
      <c r="B46" s="28"/>
      <c r="C46" s="29"/>
      <c r="D46" s="30"/>
      <c r="E46" s="29"/>
      <c r="F46" s="31">
        <f t="shared" si="2"/>
        <v>0</v>
      </c>
    </row>
    <row r="47" spans="1:6" ht="15.9" customHeight="1">
      <c r="A47" s="41" t="s">
        <v>60</v>
      </c>
      <c r="B47" s="28"/>
      <c r="C47" s="29"/>
      <c r="D47" s="30"/>
      <c r="E47" s="29"/>
      <c r="F47" s="31">
        <f t="shared" si="2"/>
        <v>0</v>
      </c>
    </row>
    <row r="48" spans="1:6" ht="15.9" customHeight="1">
      <c r="A48" s="66" t="s">
        <v>14</v>
      </c>
      <c r="B48" s="28"/>
      <c r="C48" s="29"/>
      <c r="D48" s="30"/>
      <c r="E48" s="29"/>
      <c r="F48" s="31"/>
    </row>
    <row r="49" spans="1:6" ht="15.9" customHeight="1">
      <c r="A49" s="41" t="s">
        <v>62</v>
      </c>
      <c r="B49" s="28"/>
      <c r="C49" s="29"/>
      <c r="D49" s="30"/>
      <c r="E49" s="29"/>
      <c r="F49" s="31">
        <f t="shared" si="2"/>
        <v>0</v>
      </c>
    </row>
    <row r="50" spans="1:6" ht="15.9" customHeight="1">
      <c r="A50" s="41" t="s">
        <v>63</v>
      </c>
      <c r="B50" s="28"/>
      <c r="C50" s="29"/>
      <c r="D50" s="30"/>
      <c r="E50" s="29"/>
      <c r="F50" s="31">
        <f t="shared" si="2"/>
        <v>0</v>
      </c>
    </row>
    <row r="51" spans="1:6" ht="15.9" customHeight="1">
      <c r="A51" s="41" t="s">
        <v>64</v>
      </c>
      <c r="B51" s="28"/>
      <c r="C51" s="29"/>
      <c r="D51" s="30"/>
      <c r="E51" s="29"/>
      <c r="F51" s="31">
        <f t="shared" si="2"/>
        <v>0</v>
      </c>
    </row>
    <row r="52" spans="1:6" ht="15.9" customHeight="1">
      <c r="A52" s="41" t="s">
        <v>65</v>
      </c>
      <c r="B52" s="28"/>
      <c r="C52" s="29"/>
      <c r="D52" s="30"/>
      <c r="E52" s="29"/>
      <c r="F52" s="31">
        <f t="shared" si="2"/>
        <v>0</v>
      </c>
    </row>
    <row r="53" spans="1:6" ht="15.9" customHeight="1">
      <c r="A53" s="41" t="s">
        <v>66</v>
      </c>
      <c r="B53" s="28"/>
      <c r="C53" s="29"/>
      <c r="D53" s="30"/>
      <c r="E53" s="29"/>
      <c r="F53" s="31">
        <f t="shared" si="2"/>
        <v>0</v>
      </c>
    </row>
    <row r="54" spans="1:6" ht="15.9" customHeight="1">
      <c r="A54" s="66" t="s">
        <v>70</v>
      </c>
      <c r="B54" s="28"/>
      <c r="C54" s="29"/>
      <c r="D54" s="30"/>
      <c r="E54" s="29"/>
      <c r="F54" s="31"/>
    </row>
    <row r="55" spans="1:6">
      <c r="A55" s="41" t="s">
        <v>203</v>
      </c>
      <c r="B55" s="28"/>
      <c r="C55" s="29"/>
      <c r="D55" s="30"/>
      <c r="E55" s="29"/>
      <c r="F55" s="31">
        <f t="shared" si="2"/>
        <v>0</v>
      </c>
    </row>
    <row r="56" spans="1:6" ht="15.9" customHeight="1">
      <c r="A56" s="41" t="s">
        <v>71</v>
      </c>
      <c r="B56" s="28"/>
      <c r="C56" s="29"/>
      <c r="D56" s="30"/>
      <c r="E56" s="29"/>
      <c r="F56" s="31">
        <f t="shared" si="2"/>
        <v>0</v>
      </c>
    </row>
    <row r="57" spans="1:6" ht="15.9" customHeight="1">
      <c r="A57" s="41" t="s">
        <v>204</v>
      </c>
      <c r="B57" s="28"/>
      <c r="C57" s="29"/>
      <c r="D57" s="30"/>
      <c r="E57" s="29"/>
      <c r="F57" s="31">
        <f t="shared" si="2"/>
        <v>0</v>
      </c>
    </row>
    <row r="58" spans="1:6" ht="15.9" customHeight="1">
      <c r="A58" s="41" t="s">
        <v>73</v>
      </c>
      <c r="B58" s="28"/>
      <c r="C58" s="29"/>
      <c r="D58" s="30"/>
      <c r="E58" s="29"/>
      <c r="F58" s="31">
        <f t="shared" si="2"/>
        <v>0</v>
      </c>
    </row>
    <row r="59" spans="1:6" ht="15.9" customHeight="1">
      <c r="A59" s="41" t="s">
        <v>74</v>
      </c>
      <c r="B59" s="28"/>
      <c r="C59" s="29"/>
      <c r="D59" s="30"/>
      <c r="E59" s="29"/>
      <c r="F59" s="31">
        <f t="shared" si="2"/>
        <v>0</v>
      </c>
    </row>
    <row r="60" spans="1:6" ht="15.9" customHeight="1">
      <c r="A60" s="41" t="s">
        <v>75</v>
      </c>
      <c r="B60" s="28"/>
      <c r="C60" s="29"/>
      <c r="D60" s="30"/>
      <c r="E60" s="29"/>
      <c r="F60" s="31">
        <f t="shared" si="2"/>
        <v>0</v>
      </c>
    </row>
    <row r="61" spans="1:6" ht="15.9" customHeight="1">
      <c r="A61" s="66" t="s">
        <v>19</v>
      </c>
      <c r="B61" s="28"/>
      <c r="C61" s="29"/>
      <c r="D61" s="30"/>
      <c r="E61" s="29"/>
      <c r="F61" s="31"/>
    </row>
    <row r="62" spans="1:6" ht="15.9" customHeight="1">
      <c r="A62" s="41" t="s">
        <v>67</v>
      </c>
      <c r="B62" s="28"/>
      <c r="C62" s="29"/>
      <c r="D62" s="30"/>
      <c r="E62" s="29"/>
      <c r="F62" s="31">
        <f t="shared" si="2"/>
        <v>0</v>
      </c>
    </row>
    <row r="63" spans="1:6" ht="15.9" customHeight="1">
      <c r="A63" s="41" t="s">
        <v>68</v>
      </c>
      <c r="B63" s="28"/>
      <c r="C63" s="29"/>
      <c r="D63" s="30"/>
      <c r="E63" s="29"/>
      <c r="F63" s="31">
        <f t="shared" si="2"/>
        <v>0</v>
      </c>
    </row>
    <row r="64" spans="1:6" ht="15.9" customHeight="1">
      <c r="A64" s="41" t="s">
        <v>69</v>
      </c>
      <c r="B64" s="28"/>
      <c r="C64" s="29"/>
      <c r="D64" s="30"/>
      <c r="E64" s="29"/>
      <c r="F64" s="31">
        <f t="shared" si="2"/>
        <v>0</v>
      </c>
    </row>
    <row r="65" spans="1:6" ht="15.9" customHeight="1">
      <c r="A65" s="66" t="s">
        <v>20</v>
      </c>
      <c r="B65" s="28"/>
      <c r="C65" s="29"/>
      <c r="D65" s="30"/>
      <c r="E65" s="29"/>
      <c r="F65" s="31"/>
    </row>
    <row r="66" spans="1:6" ht="15.9" customHeight="1">
      <c r="A66" s="41" t="s">
        <v>76</v>
      </c>
      <c r="B66" s="28"/>
      <c r="C66" s="29"/>
      <c r="D66" s="30"/>
      <c r="E66" s="29"/>
      <c r="F66" s="31"/>
    </row>
    <row r="67" spans="1:6" ht="15.9" customHeight="1">
      <c r="A67" s="41" t="s">
        <v>77</v>
      </c>
      <c r="B67" s="28"/>
      <c r="C67" s="29"/>
      <c r="D67" s="30"/>
      <c r="E67" s="29"/>
      <c r="F67" s="31">
        <f t="shared" si="2"/>
        <v>0</v>
      </c>
    </row>
    <row r="68" spans="1:6" ht="15.9" customHeight="1">
      <c r="A68" s="41" t="s">
        <v>78</v>
      </c>
      <c r="B68" s="28"/>
      <c r="C68" s="29"/>
      <c r="D68" s="30"/>
      <c r="E68" s="29"/>
      <c r="F68" s="31">
        <f t="shared" si="2"/>
        <v>0</v>
      </c>
    </row>
    <row r="69" spans="1:6" ht="15.9" customHeight="1">
      <c r="A69" s="41" t="s">
        <v>79</v>
      </c>
      <c r="B69" s="28"/>
      <c r="C69" s="29"/>
      <c r="D69" s="30"/>
      <c r="E69" s="29"/>
      <c r="F69" s="31">
        <f t="shared" si="2"/>
        <v>0</v>
      </c>
    </row>
    <row r="70" spans="1:6" ht="15.9" customHeight="1">
      <c r="A70" s="41" t="s">
        <v>80</v>
      </c>
      <c r="B70" s="28"/>
      <c r="C70" s="29"/>
      <c r="D70" s="30"/>
      <c r="E70" s="29"/>
      <c r="F70" s="31">
        <f t="shared" si="2"/>
        <v>0</v>
      </c>
    </row>
    <row r="71" spans="1:6" ht="15.9" customHeight="1">
      <c r="A71" s="41" t="s">
        <v>81</v>
      </c>
      <c r="B71" s="28"/>
      <c r="C71" s="29"/>
      <c r="D71" s="30"/>
      <c r="E71" s="29"/>
      <c r="F71" s="31">
        <f t="shared" si="2"/>
        <v>0</v>
      </c>
    </row>
    <row r="72" spans="1:6" ht="15.9" customHeight="1">
      <c r="A72" s="41" t="s">
        <v>61</v>
      </c>
      <c r="B72" s="28"/>
      <c r="C72" s="29"/>
      <c r="D72" s="30"/>
      <c r="E72" s="29"/>
      <c r="F72" s="31">
        <f t="shared" ref="F72" si="3">ROUND(C72*E72,2)</f>
        <v>0</v>
      </c>
    </row>
    <row r="73" spans="1:6" ht="15.9" customHeight="1">
      <c r="A73" s="68" t="s">
        <v>15</v>
      </c>
      <c r="B73" s="40"/>
      <c r="C73" s="69"/>
      <c r="D73" s="70"/>
      <c r="E73" s="71"/>
      <c r="F73" s="72">
        <f>SUBTOTAL(9,F9:F72)</f>
        <v>0</v>
      </c>
    </row>
    <row r="74" spans="1:6" ht="15.9" customHeight="1">
      <c r="B74" s="28"/>
      <c r="C74" s="29"/>
      <c r="D74" s="30"/>
      <c r="E74" s="38"/>
      <c r="F74" s="31"/>
    </row>
    <row r="75" spans="1:6" ht="15.9" customHeight="1">
      <c r="A75" s="59" t="s">
        <v>141</v>
      </c>
      <c r="B75" s="28"/>
      <c r="C75" s="29"/>
      <c r="D75" s="30"/>
      <c r="E75" s="38"/>
      <c r="F75" s="31"/>
    </row>
    <row r="76" spans="1:6" ht="15.9" customHeight="1">
      <c r="B76" s="28"/>
      <c r="C76" s="29"/>
      <c r="D76" s="30"/>
      <c r="E76" s="29"/>
      <c r="F76" s="31">
        <f>ROUND(C76*E76,2)</f>
        <v>0</v>
      </c>
    </row>
    <row r="77" spans="1:6" ht="15.9" customHeight="1">
      <c r="B77" s="28"/>
      <c r="C77" s="29"/>
      <c r="D77" s="30"/>
      <c r="E77" s="29"/>
      <c r="F77" s="31">
        <f>ROUND(C77*E77,2)</f>
        <v>0</v>
      </c>
    </row>
    <row r="78" spans="1:6" ht="15.9" customHeight="1">
      <c r="B78" s="28"/>
      <c r="C78" s="29"/>
      <c r="D78" s="30"/>
      <c r="E78" s="29"/>
      <c r="F78" s="31">
        <f>ROUND(C78*E78,2)</f>
        <v>0</v>
      </c>
    </row>
    <row r="79" spans="1:6" ht="15.9" customHeight="1" thickBot="1">
      <c r="A79" s="64" t="s">
        <v>153</v>
      </c>
      <c r="B79" s="84"/>
      <c r="C79" s="85"/>
      <c r="D79" s="86"/>
      <c r="E79" s="87"/>
      <c r="F79" s="65">
        <f>SUM(F73:F78)</f>
        <v>0</v>
      </c>
    </row>
    <row r="80" spans="1:6" ht="15.9" customHeight="1" thickTop="1">
      <c r="A80" s="58"/>
      <c r="B80" s="28"/>
      <c r="C80" s="29"/>
      <c r="D80" s="30"/>
      <c r="E80" s="38"/>
      <c r="F80" s="38"/>
    </row>
    <row r="81" spans="1:6" ht="15.9" customHeight="1" thickBot="1">
      <c r="A81" s="64" t="s">
        <v>145</v>
      </c>
      <c r="B81" s="86">
        <v>1</v>
      </c>
      <c r="C81" s="92">
        <f>IF(B81=1,F79,IF(B81=2,F79,IF(B81=3,F79, IF(B81=4, F41, IF(B81=5, F79,IF(B81=6,"0"))))))</f>
        <v>0</v>
      </c>
      <c r="D81" s="93"/>
      <c r="E81" s="93">
        <f>E85</f>
        <v>0.47899999999999998</v>
      </c>
      <c r="F81" s="65">
        <f>ROUND(C81*E81,2)</f>
        <v>0</v>
      </c>
    </row>
    <row r="82" spans="1:6" ht="15.9" customHeight="1" thickTop="1">
      <c r="A82" s="58"/>
      <c r="B82" s="28"/>
      <c r="C82" s="29"/>
      <c r="D82" s="30"/>
      <c r="E82" s="38"/>
      <c r="F82" s="38"/>
    </row>
    <row r="83" spans="1:6" ht="15.9" customHeight="1" thickBot="1">
      <c r="A83" s="64" t="s">
        <v>0</v>
      </c>
      <c r="B83" s="84"/>
      <c r="C83" s="85"/>
      <c r="D83" s="86"/>
      <c r="E83" s="87"/>
      <c r="F83" s="65">
        <f>F73+F81</f>
        <v>0</v>
      </c>
    </row>
    <row r="84" spans="1:6" ht="14.4" thickTop="1">
      <c r="A84" s="38"/>
      <c r="B84" s="28"/>
      <c r="C84" s="29"/>
      <c r="D84" s="30"/>
    </row>
    <row r="85" spans="1:6">
      <c r="A85" s="38"/>
      <c r="B85" s="28"/>
      <c r="C85" s="29"/>
      <c r="D85" s="30"/>
      <c r="E85" s="94">
        <f>IF(B81=1,0.479,IF(B81=2,0.15,IF(B81=3,0.08, IF(B81=4, "Type in %", IF(B81=5,"Type in %",IF(B81=6,"1"))))))</f>
        <v>0.47899999999999998</v>
      </c>
    </row>
    <row r="86" spans="1:6">
      <c r="A86" s="38"/>
      <c r="B86" s="28"/>
      <c r="C86" s="29"/>
      <c r="D86" s="30"/>
    </row>
    <row r="87" spans="1:6">
      <c r="A87" s="38"/>
      <c r="B87" s="28"/>
      <c r="C87" s="29"/>
      <c r="D87" s="30"/>
      <c r="F87" s="126"/>
    </row>
    <row r="88" spans="1:6">
      <c r="A88" s="38"/>
      <c r="B88" s="28"/>
      <c r="C88" s="29"/>
      <c r="D88" s="30"/>
    </row>
  </sheetData>
  <customSheetViews>
    <customSheetView guid="{DBF85A4E-377F-4E65-8E13-E4B62F797BE4}" hiddenColumns="1" showRuler="0">
      <pane ySplit="6" topLeftCell="A59" activePane="bottomLeft" state="frozenSplit"/>
      <selection pane="bottomLeft" activeCell="E6" sqref="E6"/>
      <colBreaks count="1" manualBreakCount="1">
        <brk id="10" max="1048575" man="1"/>
      </colBreaks>
      <pageMargins left="0" right="0" top="0.75" bottom="0.5" header="0.5" footer="0.5"/>
      <printOptions horizontalCentered="1"/>
      <pageSetup scale="80" orientation="portrait" horizontalDpi="300" verticalDpi="300" r:id="rId1"/>
      <headerFooter alignWithMargins="0">
        <oddHeader>&amp;A</oddHeader>
      </headerFooter>
    </customSheetView>
  </customSheetViews>
  <mergeCells count="1">
    <mergeCell ref="C1:E1"/>
  </mergeCells>
  <phoneticPr fontId="0" type="noConversion"/>
  <printOptions horizontalCentered="1"/>
  <pageMargins left="0" right="0" top="0.75" bottom="0.5" header="0.5" footer="0.5"/>
  <pageSetup scale="54"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132" r:id="rId5" name="Drop Down 84">
              <controlPr defaultSize="0" autoLine="0" autoPict="0">
                <anchor moveWithCells="1">
                  <from>
                    <xdr:col>1</xdr:col>
                    <xdr:colOff>0</xdr:colOff>
                    <xdr:row>80</xdr:row>
                    <xdr:rowOff>0</xdr:rowOff>
                  </from>
                  <to>
                    <xdr:col>1</xdr:col>
                    <xdr:colOff>1874520</xdr:colOff>
                    <xdr:row>81</xdr:row>
                    <xdr:rowOff>0</xdr:rowOff>
                  </to>
                </anchor>
              </controlPr>
            </control>
          </mc:Choice>
        </mc:AlternateContent>
        <mc:AlternateContent xmlns:mc="http://schemas.openxmlformats.org/markup-compatibility/2006">
          <mc:Choice Requires="x14">
            <control shapeId="2121" r:id="rId6" name="Drop Down 73">
              <controlPr defaultSize="0" autoLine="0" autoPict="0">
                <anchor moveWithCells="1">
                  <from>
                    <xdr:col>1</xdr:col>
                    <xdr:colOff>7620</xdr:colOff>
                    <xdr:row>25</xdr:row>
                    <xdr:rowOff>0</xdr:rowOff>
                  </from>
                  <to>
                    <xdr:col>1</xdr:col>
                    <xdr:colOff>1264920</xdr:colOff>
                    <xdr:row>26</xdr:row>
                    <xdr:rowOff>0</xdr:rowOff>
                  </to>
                </anchor>
              </controlPr>
            </control>
          </mc:Choice>
        </mc:AlternateContent>
        <mc:AlternateContent xmlns:mc="http://schemas.openxmlformats.org/markup-compatibility/2006">
          <mc:Choice Requires="x14">
            <control shapeId="2122" r:id="rId7" name="Drop Down 74">
              <controlPr defaultSize="0" autoLine="0" autoPict="0">
                <anchor moveWithCells="1">
                  <from>
                    <xdr:col>1</xdr:col>
                    <xdr:colOff>7620</xdr:colOff>
                    <xdr:row>26</xdr:row>
                    <xdr:rowOff>0</xdr:rowOff>
                  </from>
                  <to>
                    <xdr:col>1</xdr:col>
                    <xdr:colOff>1264920</xdr:colOff>
                    <xdr:row>27</xdr:row>
                    <xdr:rowOff>0</xdr:rowOff>
                  </to>
                </anchor>
              </controlPr>
            </control>
          </mc:Choice>
        </mc:AlternateContent>
        <mc:AlternateContent xmlns:mc="http://schemas.openxmlformats.org/markup-compatibility/2006">
          <mc:Choice Requires="x14">
            <control shapeId="2123" r:id="rId8" name="Drop Down 75">
              <controlPr defaultSize="0" autoLine="0" autoPict="0">
                <anchor moveWithCells="1">
                  <from>
                    <xdr:col>1</xdr:col>
                    <xdr:colOff>7620</xdr:colOff>
                    <xdr:row>27</xdr:row>
                    <xdr:rowOff>0</xdr:rowOff>
                  </from>
                  <to>
                    <xdr:col>1</xdr:col>
                    <xdr:colOff>1264920</xdr:colOff>
                    <xdr:row>28</xdr:row>
                    <xdr:rowOff>0</xdr:rowOff>
                  </to>
                </anchor>
              </controlPr>
            </control>
          </mc:Choice>
        </mc:AlternateContent>
        <mc:AlternateContent xmlns:mc="http://schemas.openxmlformats.org/markup-compatibility/2006">
          <mc:Choice Requires="x14">
            <control shapeId="2124" r:id="rId9" name="Drop Down 76">
              <controlPr defaultSize="0" autoLine="0" autoPict="0">
                <anchor moveWithCells="1">
                  <from>
                    <xdr:col>1</xdr:col>
                    <xdr:colOff>7620</xdr:colOff>
                    <xdr:row>28</xdr:row>
                    <xdr:rowOff>0</xdr:rowOff>
                  </from>
                  <to>
                    <xdr:col>1</xdr:col>
                    <xdr:colOff>1264920</xdr:colOff>
                    <xdr:row>29</xdr:row>
                    <xdr:rowOff>0</xdr:rowOff>
                  </to>
                </anchor>
              </controlPr>
            </control>
          </mc:Choice>
        </mc:AlternateContent>
        <mc:AlternateContent xmlns:mc="http://schemas.openxmlformats.org/markup-compatibility/2006">
          <mc:Choice Requires="x14">
            <control shapeId="2125" r:id="rId10" name="Drop Down 77">
              <controlPr defaultSize="0" autoLine="0" autoPict="0">
                <anchor moveWithCells="1">
                  <from>
                    <xdr:col>1</xdr:col>
                    <xdr:colOff>7620</xdr:colOff>
                    <xdr:row>30</xdr:row>
                    <xdr:rowOff>0</xdr:rowOff>
                  </from>
                  <to>
                    <xdr:col>1</xdr:col>
                    <xdr:colOff>1264920</xdr:colOff>
                    <xdr:row>31</xdr:row>
                    <xdr:rowOff>0</xdr:rowOff>
                  </to>
                </anchor>
              </controlPr>
            </control>
          </mc:Choice>
        </mc:AlternateContent>
        <mc:AlternateContent xmlns:mc="http://schemas.openxmlformats.org/markup-compatibility/2006">
          <mc:Choice Requires="x14">
            <control shapeId="2126" r:id="rId11" name="Drop Down 78">
              <controlPr defaultSize="0" autoLine="0" autoPict="0">
                <anchor moveWithCells="1">
                  <from>
                    <xdr:col>1</xdr:col>
                    <xdr:colOff>7620</xdr:colOff>
                    <xdr:row>31</xdr:row>
                    <xdr:rowOff>0</xdr:rowOff>
                  </from>
                  <to>
                    <xdr:col>1</xdr:col>
                    <xdr:colOff>1264920</xdr:colOff>
                    <xdr:row>32</xdr:row>
                    <xdr:rowOff>0</xdr:rowOff>
                  </to>
                </anchor>
              </controlPr>
            </control>
          </mc:Choice>
        </mc:AlternateContent>
        <mc:AlternateContent xmlns:mc="http://schemas.openxmlformats.org/markup-compatibility/2006">
          <mc:Choice Requires="x14">
            <control shapeId="2127" r:id="rId12" name="Drop Down 79">
              <controlPr defaultSize="0" autoLine="0" autoPict="0">
                <anchor moveWithCells="1">
                  <from>
                    <xdr:col>1</xdr:col>
                    <xdr:colOff>7620</xdr:colOff>
                    <xdr:row>32</xdr:row>
                    <xdr:rowOff>0</xdr:rowOff>
                  </from>
                  <to>
                    <xdr:col>1</xdr:col>
                    <xdr:colOff>1264920</xdr:colOff>
                    <xdr:row>33</xdr:row>
                    <xdr:rowOff>0</xdr:rowOff>
                  </to>
                </anchor>
              </controlPr>
            </control>
          </mc:Choice>
        </mc:AlternateContent>
        <mc:AlternateContent xmlns:mc="http://schemas.openxmlformats.org/markup-compatibility/2006">
          <mc:Choice Requires="x14">
            <control shapeId="2128" r:id="rId13" name="Drop Down 80">
              <controlPr defaultSize="0" autoLine="0" autoPict="0">
                <anchor moveWithCells="1">
                  <from>
                    <xdr:col>1</xdr:col>
                    <xdr:colOff>7620</xdr:colOff>
                    <xdr:row>33</xdr:row>
                    <xdr:rowOff>0</xdr:rowOff>
                  </from>
                  <to>
                    <xdr:col>1</xdr:col>
                    <xdr:colOff>1264920</xdr:colOff>
                    <xdr:row>34</xdr:row>
                    <xdr:rowOff>0</xdr:rowOff>
                  </to>
                </anchor>
              </controlPr>
            </control>
          </mc:Choice>
        </mc:AlternateContent>
        <mc:AlternateContent xmlns:mc="http://schemas.openxmlformats.org/markup-compatibility/2006">
          <mc:Choice Requires="x14">
            <control shapeId="2129" r:id="rId14" name="Drop Down 81">
              <controlPr defaultSize="0" autoLine="0" autoPict="0">
                <anchor moveWithCells="1">
                  <from>
                    <xdr:col>1</xdr:col>
                    <xdr:colOff>7620</xdr:colOff>
                    <xdr:row>35</xdr:row>
                    <xdr:rowOff>0</xdr:rowOff>
                  </from>
                  <to>
                    <xdr:col>1</xdr:col>
                    <xdr:colOff>1264920</xdr:colOff>
                    <xdr:row>36</xdr:row>
                    <xdr:rowOff>0</xdr:rowOff>
                  </to>
                </anchor>
              </controlPr>
            </control>
          </mc:Choice>
        </mc:AlternateContent>
        <mc:AlternateContent xmlns:mc="http://schemas.openxmlformats.org/markup-compatibility/2006">
          <mc:Choice Requires="x14">
            <control shapeId="2130" r:id="rId15" name="Drop Down 82">
              <controlPr defaultSize="0" autoLine="0" autoPict="0">
                <anchor moveWithCells="1">
                  <from>
                    <xdr:col>1</xdr:col>
                    <xdr:colOff>7620</xdr:colOff>
                    <xdr:row>36</xdr:row>
                    <xdr:rowOff>0</xdr:rowOff>
                  </from>
                  <to>
                    <xdr:col>1</xdr:col>
                    <xdr:colOff>1264920</xdr:colOff>
                    <xdr:row>37</xdr:row>
                    <xdr:rowOff>0</xdr:rowOff>
                  </to>
                </anchor>
              </controlPr>
            </control>
          </mc:Choice>
        </mc:AlternateContent>
        <mc:AlternateContent xmlns:mc="http://schemas.openxmlformats.org/markup-compatibility/2006">
          <mc:Choice Requires="x14">
            <control shapeId="2131" r:id="rId16" name="Drop Down 83">
              <controlPr defaultSize="0" autoLine="0" autoPict="0">
                <anchor moveWithCells="1">
                  <from>
                    <xdr:col>1</xdr:col>
                    <xdr:colOff>7620</xdr:colOff>
                    <xdr:row>37</xdr:row>
                    <xdr:rowOff>0</xdr:rowOff>
                  </from>
                  <to>
                    <xdr:col>1</xdr:col>
                    <xdr:colOff>1264920</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94"/>
  <sheetViews>
    <sheetView workbookViewId="0"/>
  </sheetViews>
  <sheetFormatPr defaultColWidth="12.5546875" defaultRowHeight="15.6"/>
  <cols>
    <col min="1" max="1" width="86.88671875" style="13" customWidth="1"/>
    <col min="2" max="16384" width="12.5546875" style="5"/>
  </cols>
  <sheetData>
    <row r="1" spans="1:1">
      <c r="A1" s="4" t="s">
        <v>25</v>
      </c>
    </row>
    <row r="2" spans="1:1">
      <c r="A2" s="6" t="s">
        <v>157</v>
      </c>
    </row>
    <row r="3" spans="1:1">
      <c r="A3" s="6" t="s">
        <v>26</v>
      </c>
    </row>
    <row r="4" spans="1:1">
      <c r="A4" s="6" t="s">
        <v>27</v>
      </c>
    </row>
    <row r="5" spans="1:1">
      <c r="A5" s="4" t="s">
        <v>28</v>
      </c>
    </row>
    <row r="6" spans="1:1">
      <c r="A6" s="4" t="s">
        <v>8</v>
      </c>
    </row>
    <row r="7" spans="1:1" ht="36.75" customHeight="1">
      <c r="A7" s="7" t="s">
        <v>195</v>
      </c>
    </row>
    <row r="8" spans="1:1">
      <c r="A8" s="8" t="s">
        <v>125</v>
      </c>
    </row>
    <row r="9" spans="1:1" ht="27.6">
      <c r="A9" s="9" t="s">
        <v>126</v>
      </c>
    </row>
    <row r="10" spans="1:1" ht="27.6">
      <c r="A10" s="9" t="s">
        <v>127</v>
      </c>
    </row>
    <row r="11" spans="1:1">
      <c r="A11" s="8" t="s">
        <v>133</v>
      </c>
    </row>
    <row r="12" spans="1:1">
      <c r="A12" s="8" t="s">
        <v>29</v>
      </c>
    </row>
    <row r="13" spans="1:1">
      <c r="A13" s="8" t="s">
        <v>129</v>
      </c>
    </row>
    <row r="14" spans="1:1">
      <c r="A14" s="8" t="s">
        <v>30</v>
      </c>
    </row>
    <row r="15" spans="1:1" ht="55.2">
      <c r="A15" s="7" t="s">
        <v>196</v>
      </c>
    </row>
    <row r="16" spans="1:1">
      <c r="A16" s="8" t="s">
        <v>119</v>
      </c>
    </row>
    <row r="17" spans="1:1" ht="27.6">
      <c r="A17" s="9" t="s">
        <v>130</v>
      </c>
    </row>
    <row r="18" spans="1:1">
      <c r="A18" s="8" t="s">
        <v>131</v>
      </c>
    </row>
    <row r="19" spans="1:1">
      <c r="A19" s="8" t="s">
        <v>132</v>
      </c>
    </row>
    <row r="20" spans="1:1">
      <c r="A20" s="8" t="s">
        <v>128</v>
      </c>
    </row>
    <row r="21" spans="1:1">
      <c r="A21" s="8" t="s">
        <v>30</v>
      </c>
    </row>
    <row r="22" spans="1:1">
      <c r="A22" s="10" t="s">
        <v>164</v>
      </c>
    </row>
    <row r="23" spans="1:1">
      <c r="A23" s="6" t="s">
        <v>120</v>
      </c>
    </row>
    <row r="24" spans="1:1">
      <c r="A24" s="6" t="s">
        <v>158</v>
      </c>
    </row>
    <row r="25" spans="1:1">
      <c r="A25" s="6" t="s">
        <v>121</v>
      </c>
    </row>
    <row r="26" spans="1:1">
      <c r="A26" s="10" t="s">
        <v>159</v>
      </c>
    </row>
    <row r="27" spans="1:1">
      <c r="A27" s="8" t="s">
        <v>111</v>
      </c>
    </row>
    <row r="28" spans="1:1">
      <c r="A28" s="8" t="s">
        <v>112</v>
      </c>
    </row>
    <row r="29" spans="1:1">
      <c r="A29" s="8" t="s">
        <v>162</v>
      </c>
    </row>
    <row r="30" spans="1:1">
      <c r="A30" s="8" t="s">
        <v>113</v>
      </c>
    </row>
    <row r="31" spans="1:1">
      <c r="A31" s="8" t="s">
        <v>160</v>
      </c>
    </row>
    <row r="32" spans="1:1">
      <c r="A32" s="8" t="s">
        <v>161</v>
      </c>
    </row>
    <row r="33" spans="1:1">
      <c r="A33" s="10" t="s">
        <v>163</v>
      </c>
    </row>
    <row r="34" spans="1:1">
      <c r="A34" s="8" t="s">
        <v>31</v>
      </c>
    </row>
    <row r="35" spans="1:1">
      <c r="A35" s="8" t="s">
        <v>32</v>
      </c>
    </row>
    <row r="36" spans="1:1">
      <c r="A36" s="8" t="s">
        <v>33</v>
      </c>
    </row>
    <row r="37" spans="1:1">
      <c r="A37" s="8" t="s">
        <v>34</v>
      </c>
    </row>
    <row r="38" spans="1:1">
      <c r="A38" s="4" t="s">
        <v>4</v>
      </c>
    </row>
    <row r="39" spans="1:1">
      <c r="A39" s="10" t="s">
        <v>165</v>
      </c>
    </row>
    <row r="40" spans="1:1">
      <c r="A40" s="8" t="s">
        <v>35</v>
      </c>
    </row>
    <row r="41" spans="1:1">
      <c r="A41" s="8" t="s">
        <v>36</v>
      </c>
    </row>
    <row r="42" spans="1:1">
      <c r="A42" s="8" t="s">
        <v>166</v>
      </c>
    </row>
    <row r="43" spans="1:1">
      <c r="A43" s="8" t="s">
        <v>37</v>
      </c>
    </row>
    <row r="44" spans="1:1">
      <c r="A44" s="8" t="s">
        <v>38</v>
      </c>
    </row>
    <row r="45" spans="1:1">
      <c r="A45" s="8" t="s">
        <v>39</v>
      </c>
    </row>
    <row r="46" spans="1:1">
      <c r="A46" s="10" t="s">
        <v>168</v>
      </c>
    </row>
    <row r="47" spans="1:1">
      <c r="A47" s="8" t="s">
        <v>169</v>
      </c>
    </row>
    <row r="48" spans="1:1">
      <c r="A48" s="8" t="s">
        <v>41</v>
      </c>
    </row>
    <row r="49" spans="1:1">
      <c r="A49" s="8" t="s">
        <v>166</v>
      </c>
    </row>
    <row r="50" spans="1:1">
      <c r="A50" s="8" t="s">
        <v>42</v>
      </c>
    </row>
    <row r="51" spans="1:1">
      <c r="A51" s="8" t="s">
        <v>38</v>
      </c>
    </row>
    <row r="52" spans="1:1">
      <c r="A52" s="10" t="s">
        <v>167</v>
      </c>
    </row>
    <row r="53" spans="1:1">
      <c r="A53" s="8" t="s">
        <v>40</v>
      </c>
    </row>
    <row r="54" spans="1:1">
      <c r="A54" s="8" t="s">
        <v>41</v>
      </c>
    </row>
    <row r="55" spans="1:1">
      <c r="A55" s="8" t="s">
        <v>166</v>
      </c>
    </row>
    <row r="56" spans="1:1">
      <c r="A56" s="8" t="s">
        <v>42</v>
      </c>
    </row>
    <row r="57" spans="1:1">
      <c r="A57" s="8" t="s">
        <v>38</v>
      </c>
    </row>
    <row r="58" spans="1:1">
      <c r="A58" s="8" t="s">
        <v>43</v>
      </c>
    </row>
    <row r="59" spans="1:1">
      <c r="A59" s="8" t="s">
        <v>44</v>
      </c>
    </row>
    <row r="60" spans="1:1">
      <c r="A60" s="4" t="s">
        <v>170</v>
      </c>
    </row>
    <row r="61" spans="1:1">
      <c r="A61" s="8" t="s">
        <v>45</v>
      </c>
    </row>
    <row r="62" spans="1:1">
      <c r="A62" s="8" t="s">
        <v>171</v>
      </c>
    </row>
    <row r="63" spans="1:1">
      <c r="A63" s="8" t="s">
        <v>172</v>
      </c>
    </row>
    <row r="64" spans="1:1">
      <c r="A64" s="4" t="s">
        <v>46</v>
      </c>
    </row>
    <row r="65" spans="1:1">
      <c r="A65" s="8" t="s">
        <v>173</v>
      </c>
    </row>
    <row r="66" spans="1:1">
      <c r="A66" s="4" t="s">
        <v>47</v>
      </c>
    </row>
    <row r="67" spans="1:1">
      <c r="A67" s="8" t="s">
        <v>48</v>
      </c>
    </row>
    <row r="68" spans="1:1">
      <c r="A68" s="8" t="s">
        <v>174</v>
      </c>
    </row>
    <row r="69" spans="1:1">
      <c r="A69" s="11" t="s">
        <v>175</v>
      </c>
    </row>
    <row r="70" spans="1:1">
      <c r="A70" s="4" t="s">
        <v>177</v>
      </c>
    </row>
    <row r="71" spans="1:1">
      <c r="A71" s="8" t="s">
        <v>176</v>
      </c>
    </row>
    <row r="72" spans="1:1">
      <c r="A72" s="4" t="s">
        <v>178</v>
      </c>
    </row>
    <row r="73" spans="1:1">
      <c r="A73" s="8" t="s">
        <v>49</v>
      </c>
    </row>
    <row r="74" spans="1:1">
      <c r="A74" s="8" t="s">
        <v>50</v>
      </c>
    </row>
    <row r="75" spans="1:1">
      <c r="A75" s="4" t="s">
        <v>179</v>
      </c>
    </row>
    <row r="76" spans="1:1">
      <c r="A76" s="8" t="s">
        <v>51</v>
      </c>
    </row>
    <row r="77" spans="1:1">
      <c r="A77" s="4" t="s">
        <v>180</v>
      </c>
    </row>
    <row r="78" spans="1:1">
      <c r="A78" s="8" t="s">
        <v>52</v>
      </c>
    </row>
    <row r="79" spans="1:1">
      <c r="A79" s="4" t="s">
        <v>53</v>
      </c>
    </row>
    <row r="80" spans="1:1">
      <c r="A80" s="8" t="s">
        <v>54</v>
      </c>
    </row>
    <row r="81" spans="1:1">
      <c r="A81" s="8" t="s">
        <v>197</v>
      </c>
    </row>
    <row r="82" spans="1:1">
      <c r="A82" s="8" t="s">
        <v>181</v>
      </c>
    </row>
    <row r="83" spans="1:1">
      <c r="A83" s="8" t="s">
        <v>198</v>
      </c>
    </row>
    <row r="84" spans="1:1">
      <c r="A84" s="4" t="s">
        <v>199</v>
      </c>
    </row>
    <row r="85" spans="1:1">
      <c r="A85" s="4" t="s">
        <v>55</v>
      </c>
    </row>
    <row r="86" spans="1:1">
      <c r="A86" s="8" t="s">
        <v>183</v>
      </c>
    </row>
    <row r="87" spans="1:1">
      <c r="A87" s="8" t="s">
        <v>150</v>
      </c>
    </row>
    <row r="88" spans="1:1">
      <c r="A88" s="8" t="s">
        <v>184</v>
      </c>
    </row>
    <row r="89" spans="1:1">
      <c r="A89" s="8" t="s">
        <v>149</v>
      </c>
    </row>
    <row r="90" spans="1:1">
      <c r="A90" s="12" t="s">
        <v>56</v>
      </c>
    </row>
    <row r="91" spans="1:1">
      <c r="A91" s="12" t="s">
        <v>182</v>
      </c>
    </row>
    <row r="92" spans="1:1">
      <c r="A92" s="8"/>
    </row>
    <row r="93" spans="1:1">
      <c r="A93" s="4" t="s">
        <v>200</v>
      </c>
    </row>
    <row r="94" spans="1:1">
      <c r="A94" s="8"/>
    </row>
  </sheetData>
  <customSheetViews>
    <customSheetView guid="{DBF85A4E-377F-4E65-8E13-E4B62F797BE4}" showRuler="0" topLeftCell="A8">
      <selection activeCell="A26" sqref="A26:A29"/>
      <pageMargins left="1.03" right="0.56999999999999995" top="0.57999999999999996" bottom="0.55000000000000004" header="0.5" footer="0.5"/>
      <pageSetup scale="75" orientation="portrait" horizontalDpi="4294967292" verticalDpi="4294967292" r:id="rId1"/>
      <headerFooter alignWithMargins="0"/>
    </customSheetView>
  </customSheetViews>
  <phoneticPr fontId="5" type="noConversion"/>
  <hyperlinks>
    <hyperlink ref="A69" r:id="rId2" xr:uid="{00000000-0004-0000-0800-000000000000}"/>
  </hyperlinks>
  <pageMargins left="1.03" right="0.56999999999999995" top="0.57999999999999996" bottom="0.55000000000000004" header="0.5" footer="0.5"/>
  <pageSetup scale="75" orientation="portrait" horizontalDpi="4294967292" verticalDpi="4294967292"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22"/>
  <sheetViews>
    <sheetView topLeftCell="A2" workbookViewId="0">
      <selection activeCell="B17" sqref="B17"/>
    </sheetView>
  </sheetViews>
  <sheetFormatPr defaultColWidth="9.109375" defaultRowHeight="13.8"/>
  <cols>
    <col min="1" max="1" width="25.109375" style="2" bestFit="1" customWidth="1"/>
    <col min="2" max="16384" width="9.109375" style="2"/>
  </cols>
  <sheetData>
    <row r="1" spans="1:1">
      <c r="A1" s="1" t="s">
        <v>88</v>
      </c>
    </row>
    <row r="2" spans="1:1">
      <c r="A2" s="2" t="s">
        <v>87</v>
      </c>
    </row>
    <row r="3" spans="1:1">
      <c r="A3" s="3" t="s">
        <v>89</v>
      </c>
    </row>
    <row r="4" spans="1:1">
      <c r="A4" s="3" t="s">
        <v>20</v>
      </c>
    </row>
    <row r="5" spans="1:1">
      <c r="A5" s="2" t="s">
        <v>98</v>
      </c>
    </row>
    <row r="7" spans="1:1">
      <c r="A7" s="1" t="s">
        <v>90</v>
      </c>
    </row>
    <row r="8" spans="1:1">
      <c r="A8" s="2" t="s">
        <v>91</v>
      </c>
    </row>
    <row r="9" spans="1:1">
      <c r="A9" s="2" t="s">
        <v>92</v>
      </c>
    </row>
    <row r="10" spans="1:1">
      <c r="A10" s="2" t="s">
        <v>23</v>
      </c>
    </row>
    <row r="11" spans="1:1">
      <c r="A11" s="2" t="s">
        <v>94</v>
      </c>
    </row>
    <row r="12" spans="1:1">
      <c r="A12" s="2" t="s">
        <v>93</v>
      </c>
    </row>
    <row r="13" spans="1:1">
      <c r="A13" s="2" t="s">
        <v>84</v>
      </c>
    </row>
    <row r="16" spans="1:1">
      <c r="A16" s="1" t="s">
        <v>97</v>
      </c>
    </row>
    <row r="17" spans="1:1">
      <c r="A17" s="2" t="s">
        <v>95</v>
      </c>
    </row>
    <row r="18" spans="1:1">
      <c r="A18" s="2" t="s">
        <v>142</v>
      </c>
    </row>
    <row r="19" spans="1:1">
      <c r="A19" s="2" t="s">
        <v>96</v>
      </c>
    </row>
    <row r="20" spans="1:1">
      <c r="A20" s="2" t="s">
        <v>143</v>
      </c>
    </row>
    <row r="21" spans="1:1">
      <c r="A21" s="2" t="s">
        <v>144</v>
      </c>
    </row>
    <row r="22" spans="1:1">
      <c r="A22" s="2" t="s">
        <v>146</v>
      </c>
    </row>
  </sheetData>
  <customSheetViews>
    <customSheetView guid="{DBF85A4E-377F-4E65-8E13-E4B62F797BE4}" showRuler="0">
      <selection activeCell="E16" sqref="E16"/>
      <pageMargins left="0.75" right="0.75" top="1" bottom="1" header="0.5" footer="0.5"/>
      <pageSetup orientation="portrait" horizontalDpi="300" verticalDpi="300" r:id="rId1"/>
      <headerFooter alignWithMargins="0"/>
    </customSheetView>
  </customSheetViews>
  <phoneticPr fontId="0" type="noConversion"/>
  <pageMargins left="0.75" right="0.75" top="1" bottom="1" header="0.5" footer="0.5"/>
  <pageSetup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87"/>
  <sheetViews>
    <sheetView zoomScale="90" zoomScaleNormal="90" zoomScaleSheetLayoutView="100" workbookViewId="0">
      <pane ySplit="6" topLeftCell="A7" activePane="bottomLeft" state="frozenSplit"/>
      <selection activeCell="C82" sqref="C82"/>
      <selection pane="bottomLeft" activeCell="B2" sqref="B2"/>
    </sheetView>
  </sheetViews>
  <sheetFormatPr defaultColWidth="11.44140625" defaultRowHeight="13.8"/>
  <cols>
    <col min="1" max="1" width="39.33203125" style="41" customWidth="1"/>
    <col min="2" max="2" width="60.5546875" style="26" customWidth="1"/>
    <col min="3" max="3" width="19.33203125" style="91" customWidth="1"/>
    <col min="4" max="4" width="18.109375" style="27" customWidth="1"/>
    <col min="5" max="5" width="17.88671875" style="41" customWidth="1"/>
    <col min="6" max="6" width="18.109375" style="41" customWidth="1"/>
    <col min="7" max="16384" width="11.44140625" style="41"/>
  </cols>
  <sheetData>
    <row r="1" spans="1:7" ht="12.75" customHeight="1">
      <c r="A1" s="78" t="s">
        <v>100</v>
      </c>
      <c r="B1" s="79"/>
      <c r="C1" s="141" t="s">
        <v>137</v>
      </c>
      <c r="D1" s="142"/>
      <c r="E1" s="142"/>
      <c r="F1" s="76"/>
      <c r="G1" s="38"/>
    </row>
    <row r="2" spans="1:7" ht="12.75" customHeight="1">
      <c r="A2" s="54" t="s">
        <v>101</v>
      </c>
      <c r="B2" s="16">
        <f>'Year 1'!B2</f>
        <v>0</v>
      </c>
      <c r="C2" s="16"/>
      <c r="D2" s="16"/>
      <c r="E2" s="16"/>
      <c r="F2" s="16"/>
    </row>
    <row r="3" spans="1:7">
      <c r="A3" s="54" t="s">
        <v>102</v>
      </c>
      <c r="B3" s="16">
        <f>'Year 1'!B3</f>
        <v>0</v>
      </c>
      <c r="C3" s="16"/>
      <c r="D3" s="16"/>
      <c r="E3" s="16"/>
      <c r="F3" s="16"/>
    </row>
    <row r="4" spans="1:7">
      <c r="A4" s="54" t="s">
        <v>103</v>
      </c>
      <c r="B4" s="77">
        <f>'Year 1'!B4</f>
        <v>0</v>
      </c>
      <c r="C4" s="16"/>
      <c r="D4" s="16"/>
      <c r="E4" s="16"/>
      <c r="F4" s="16"/>
    </row>
    <row r="5" spans="1:7">
      <c r="A5" s="55" t="s">
        <v>16</v>
      </c>
      <c r="B5" s="56"/>
      <c r="C5" s="18" t="s">
        <v>104</v>
      </c>
      <c r="D5" s="19"/>
      <c r="E5" s="18" t="s">
        <v>105</v>
      </c>
      <c r="F5" s="19"/>
    </row>
    <row r="6" spans="1:7" s="58" customFormat="1" ht="14.4" thickBot="1">
      <c r="A6" s="57" t="s">
        <v>3</v>
      </c>
      <c r="B6" s="80" t="s">
        <v>6</v>
      </c>
      <c r="C6" s="95" t="s">
        <v>85</v>
      </c>
      <c r="D6" s="81" t="s">
        <v>7</v>
      </c>
      <c r="E6" s="81" t="s">
        <v>86</v>
      </c>
      <c r="F6" s="81" t="s">
        <v>140</v>
      </c>
    </row>
    <row r="7" spans="1:7" ht="15.9" customHeight="1">
      <c r="A7" s="59" t="s">
        <v>10</v>
      </c>
      <c r="C7" s="82"/>
      <c r="D7" s="83"/>
    </row>
    <row r="8" spans="1:7" ht="15.9" customHeight="1">
      <c r="A8" s="60" t="s">
        <v>8</v>
      </c>
      <c r="C8" s="82"/>
      <c r="D8" s="83"/>
    </row>
    <row r="9" spans="1:7" ht="15.9" customHeight="1">
      <c r="A9" s="24"/>
      <c r="B9" s="75"/>
      <c r="C9" s="29"/>
      <c r="D9" s="30"/>
      <c r="E9" s="29"/>
      <c r="F9" s="31">
        <f>ROUND(C9*E9,2)</f>
        <v>0</v>
      </c>
    </row>
    <row r="10" spans="1:7" ht="15.9" customHeight="1">
      <c r="A10" s="24"/>
      <c r="B10" s="75"/>
      <c r="C10" s="29"/>
      <c r="D10" s="76"/>
      <c r="E10" s="29"/>
      <c r="F10" s="31">
        <f t="shared" ref="F10:F21" si="0">ROUND(C10*E10,2)</f>
        <v>0</v>
      </c>
    </row>
    <row r="11" spans="1:7" ht="15.9" customHeight="1">
      <c r="A11" s="24"/>
      <c r="B11" s="75"/>
      <c r="C11" s="29"/>
      <c r="D11" s="76"/>
      <c r="E11" s="29"/>
      <c r="F11" s="31">
        <f t="shared" si="0"/>
        <v>0</v>
      </c>
    </row>
    <row r="12" spans="1:7" ht="15.9" customHeight="1">
      <c r="A12" s="24"/>
      <c r="B12" s="75"/>
      <c r="C12" s="29"/>
      <c r="D12" s="76"/>
      <c r="E12" s="29"/>
      <c r="F12" s="31">
        <f t="shared" si="0"/>
        <v>0</v>
      </c>
    </row>
    <row r="13" spans="1:7" ht="15.9" customHeight="1">
      <c r="A13" s="60" t="s">
        <v>4</v>
      </c>
      <c r="B13" s="61"/>
      <c r="C13" s="29"/>
      <c r="E13" s="31"/>
      <c r="F13" s="31">
        <f t="shared" si="0"/>
        <v>0</v>
      </c>
    </row>
    <row r="14" spans="1:7" ht="15.9" customHeight="1">
      <c r="A14" s="24"/>
      <c r="B14" s="74"/>
      <c r="C14" s="29"/>
      <c r="E14" s="29"/>
      <c r="F14" s="31">
        <f t="shared" si="0"/>
        <v>0</v>
      </c>
    </row>
    <row r="15" spans="1:7" ht="15.9" customHeight="1">
      <c r="A15" s="24"/>
      <c r="B15" s="25"/>
      <c r="C15" s="29"/>
      <c r="D15" s="30"/>
      <c r="E15" s="29"/>
      <c r="F15" s="31">
        <f t="shared" si="0"/>
        <v>0</v>
      </c>
    </row>
    <row r="16" spans="1:7" ht="15.9" customHeight="1">
      <c r="A16" s="24"/>
      <c r="B16" s="28"/>
      <c r="C16" s="32"/>
      <c r="D16" s="30"/>
      <c r="E16" s="29"/>
      <c r="F16" s="31">
        <f t="shared" si="0"/>
        <v>0</v>
      </c>
    </row>
    <row r="17" spans="1:6" ht="15.9" customHeight="1">
      <c r="A17" s="24"/>
      <c r="B17" s="28"/>
      <c r="C17" s="32"/>
      <c r="D17" s="30"/>
      <c r="E17" s="29"/>
      <c r="F17" s="31">
        <f t="shared" si="0"/>
        <v>0</v>
      </c>
    </row>
    <row r="18" spans="1:6" ht="15.9" customHeight="1">
      <c r="A18" s="60" t="s">
        <v>9</v>
      </c>
      <c r="C18" s="62"/>
      <c r="D18" s="63"/>
      <c r="E18" s="31"/>
      <c r="F18" s="31">
        <f t="shared" si="0"/>
        <v>0</v>
      </c>
    </row>
    <row r="19" spans="1:6" ht="15.9" customHeight="1">
      <c r="A19" s="24" t="s">
        <v>82</v>
      </c>
      <c r="B19" s="28"/>
      <c r="C19" s="29"/>
      <c r="D19" s="30"/>
      <c r="E19" s="29"/>
      <c r="F19" s="31">
        <f t="shared" si="0"/>
        <v>0</v>
      </c>
    </row>
    <row r="20" spans="1:6" ht="15.9" customHeight="1">
      <c r="A20" s="24" t="s">
        <v>83</v>
      </c>
      <c r="B20" s="28"/>
      <c r="C20" s="29"/>
      <c r="D20" s="30"/>
      <c r="E20" s="29"/>
      <c r="F20" s="31">
        <f t="shared" si="0"/>
        <v>0</v>
      </c>
    </row>
    <row r="21" spans="1:6" ht="15.9" customHeight="1">
      <c r="A21" s="24" t="s">
        <v>84</v>
      </c>
      <c r="B21" s="28"/>
      <c r="C21" s="29"/>
      <c r="D21" s="30"/>
      <c r="E21" s="29"/>
      <c r="F21" s="31">
        <f t="shared" si="0"/>
        <v>0</v>
      </c>
    </row>
    <row r="22" spans="1:6" ht="15.9" customHeight="1" thickBot="1">
      <c r="A22" s="64" t="s">
        <v>11</v>
      </c>
      <c r="B22" s="84"/>
      <c r="C22" s="85"/>
      <c r="D22" s="86"/>
      <c r="E22" s="87"/>
      <c r="F22" s="65">
        <f>SUBTOTAL(9,F9:F21)</f>
        <v>0</v>
      </c>
    </row>
    <row r="23" spans="1:6" ht="15.9" customHeight="1" thickTop="1">
      <c r="A23" s="24"/>
      <c r="B23" s="28"/>
      <c r="C23" s="29"/>
      <c r="D23" s="30"/>
      <c r="E23" s="38"/>
      <c r="F23" s="38"/>
    </row>
    <row r="24" spans="1:6" ht="15.9" customHeight="1">
      <c r="A24" s="66" t="s">
        <v>5</v>
      </c>
      <c r="B24" s="28"/>
      <c r="C24" s="88"/>
      <c r="D24" s="89"/>
      <c r="E24" s="38"/>
      <c r="F24" s="38"/>
    </row>
    <row r="25" spans="1:6" ht="15.9" customHeight="1">
      <c r="A25" s="60" t="s">
        <v>8</v>
      </c>
      <c r="B25" s="28"/>
      <c r="C25" s="88"/>
      <c r="D25" s="89"/>
      <c r="E25" s="38"/>
      <c r="F25" s="38"/>
    </row>
    <row r="26" spans="1:6" ht="15.9" customHeight="1">
      <c r="A26" s="53">
        <f>A9</f>
        <v>0</v>
      </c>
      <c r="B26" s="26">
        <v>2</v>
      </c>
      <c r="C26" s="29">
        <f>F9</f>
        <v>0</v>
      </c>
      <c r="E26" s="67">
        <f>IF(B26=1,'Fringe Benefit Rate'!$B$6,'Fringe Benefit Rate'!$B$8)</f>
        <v>4.0500000000000001E-2</v>
      </c>
      <c r="F26" s="31">
        <f>ROUND(C26*E26,2)</f>
        <v>0</v>
      </c>
    </row>
    <row r="27" spans="1:6" ht="15.9" customHeight="1">
      <c r="A27" s="53">
        <f>A10</f>
        <v>0</v>
      </c>
      <c r="B27" s="26">
        <v>2</v>
      </c>
      <c r="C27" s="29">
        <f>F10</f>
        <v>0</v>
      </c>
      <c r="E27" s="67">
        <f>IF(B27=1,'Fringe Benefit Rate'!$B$6,'Fringe Benefit Rate'!$B$8)</f>
        <v>4.0500000000000001E-2</v>
      </c>
      <c r="F27" s="31">
        <f t="shared" ref="F27:F38" si="1">ROUND(C27*E27,2)</f>
        <v>0</v>
      </c>
    </row>
    <row r="28" spans="1:6" ht="15.9" customHeight="1">
      <c r="A28" s="53">
        <f>A11</f>
        <v>0</v>
      </c>
      <c r="B28" s="26">
        <v>1</v>
      </c>
      <c r="C28" s="29">
        <f>F11</f>
        <v>0</v>
      </c>
      <c r="E28" s="67">
        <f>IF(B28=1,'Fringe Benefit Rate'!$B$6,'Fringe Benefit Rate'!$B$8)</f>
        <v>0.64600000000000002</v>
      </c>
      <c r="F28" s="31">
        <f t="shared" si="1"/>
        <v>0</v>
      </c>
    </row>
    <row r="29" spans="1:6" ht="15.9" customHeight="1">
      <c r="A29" s="53">
        <f>A12</f>
        <v>0</v>
      </c>
      <c r="B29" s="26">
        <v>1</v>
      </c>
      <c r="C29" s="29">
        <f>F12</f>
        <v>0</v>
      </c>
      <c r="E29" s="67">
        <f>IF(B29=1,'Fringe Benefit Rate'!$B$6,'Fringe Benefit Rate'!$B$8)</f>
        <v>0.64600000000000002</v>
      </c>
      <c r="F29" s="31">
        <f t="shared" si="1"/>
        <v>0</v>
      </c>
    </row>
    <row r="30" spans="1:6" ht="15.9" customHeight="1">
      <c r="A30" s="60" t="s">
        <v>4</v>
      </c>
      <c r="B30" s="90"/>
      <c r="C30" s="62"/>
      <c r="D30" s="63"/>
      <c r="E30" s="67"/>
      <c r="F30" s="31">
        <f t="shared" si="1"/>
        <v>0</v>
      </c>
    </row>
    <row r="31" spans="1:6" ht="15.9" customHeight="1">
      <c r="A31" s="53">
        <f>A14</f>
        <v>0</v>
      </c>
      <c r="B31" s="90">
        <v>1</v>
      </c>
      <c r="C31" s="29">
        <f>F14</f>
        <v>0</v>
      </c>
      <c r="D31" s="30"/>
      <c r="E31" s="67">
        <f>IF(B31=1,'Fringe Benefit Rate'!$B$9,'Fringe Benefit Rate'!$B$10)</f>
        <v>0.64600000000000002</v>
      </c>
      <c r="F31" s="31">
        <f t="shared" si="1"/>
        <v>0</v>
      </c>
    </row>
    <row r="32" spans="1:6" ht="15.9" customHeight="1">
      <c r="A32" s="53">
        <f>A15</f>
        <v>0</v>
      </c>
      <c r="B32" s="90">
        <v>1</v>
      </c>
      <c r="C32" s="29">
        <f>F15</f>
        <v>0</v>
      </c>
      <c r="D32" s="30"/>
      <c r="E32" s="67">
        <f>IF(B32=1,'Fringe Benefit Rate'!$B$9,'Fringe Benefit Rate'!$B$10)</f>
        <v>0.64600000000000002</v>
      </c>
      <c r="F32" s="31">
        <f t="shared" si="1"/>
        <v>0</v>
      </c>
    </row>
    <row r="33" spans="1:6" ht="15.9" customHeight="1">
      <c r="A33" s="53">
        <f>A16</f>
        <v>0</v>
      </c>
      <c r="B33" s="90">
        <v>1</v>
      </c>
      <c r="C33" s="29">
        <f>F16</f>
        <v>0</v>
      </c>
      <c r="D33" s="30"/>
      <c r="E33" s="67">
        <f>IF(B33=1,'Fringe Benefit Rate'!$B$9,'Fringe Benefit Rate'!$B$10)</f>
        <v>0.64600000000000002</v>
      </c>
      <c r="F33" s="31">
        <f t="shared" si="1"/>
        <v>0</v>
      </c>
    </row>
    <row r="34" spans="1:6" ht="15.9" customHeight="1">
      <c r="A34" s="53">
        <f>A17</f>
        <v>0</v>
      </c>
      <c r="B34" s="90">
        <v>1</v>
      </c>
      <c r="C34" s="29">
        <f>F17</f>
        <v>0</v>
      </c>
      <c r="D34" s="30"/>
      <c r="E34" s="67">
        <f>IF(B34=1,'Fringe Benefit Rate'!$B$9,'Fringe Benefit Rate'!$B$10)</f>
        <v>0.64600000000000002</v>
      </c>
      <c r="F34" s="31">
        <f t="shared" si="1"/>
        <v>0</v>
      </c>
    </row>
    <row r="35" spans="1:6" ht="15.9" customHeight="1">
      <c r="A35" s="60" t="s">
        <v>9</v>
      </c>
      <c r="B35" s="90"/>
      <c r="C35" s="29"/>
      <c r="D35" s="63"/>
      <c r="E35" s="67"/>
      <c r="F35" s="31">
        <f t="shared" si="1"/>
        <v>0</v>
      </c>
    </row>
    <row r="36" spans="1:6" ht="15.9" customHeight="1">
      <c r="A36" s="24" t="s">
        <v>82</v>
      </c>
      <c r="B36" s="90">
        <v>1</v>
      </c>
      <c r="C36" s="29">
        <f>F19</f>
        <v>0</v>
      </c>
      <c r="D36" s="30"/>
      <c r="E36" s="67">
        <f>IF(B36=1,'Fringe Benefit Rate'!$B$11,'Fringe Benefit Rate'!$B$12)</f>
        <v>2.5999999999999999E-2</v>
      </c>
      <c r="F36" s="31">
        <f t="shared" si="1"/>
        <v>0</v>
      </c>
    </row>
    <row r="37" spans="1:6" ht="15.9" customHeight="1">
      <c r="A37" s="24" t="s">
        <v>83</v>
      </c>
      <c r="B37" s="90">
        <v>1</v>
      </c>
      <c r="C37" s="29">
        <f>F20</f>
        <v>0</v>
      </c>
      <c r="D37" s="30"/>
      <c r="E37" s="67">
        <f>IF(B37=1,'Fringe Benefit Rate'!$B$11,'Fringe Benefit Rate'!$B$12)</f>
        <v>2.5999999999999999E-2</v>
      </c>
      <c r="F37" s="31">
        <f t="shared" si="1"/>
        <v>0</v>
      </c>
    </row>
    <row r="38" spans="1:6" ht="15.9" customHeight="1">
      <c r="A38" s="24" t="s">
        <v>84</v>
      </c>
      <c r="B38" s="90">
        <v>2</v>
      </c>
      <c r="C38" s="29">
        <f>F21</f>
        <v>0</v>
      </c>
      <c r="D38" s="30"/>
      <c r="E38" s="67">
        <f>IF(B38=1,'Fringe Benefit Rate'!$B$11,'Fringe Benefit Rate'!$B$12)</f>
        <v>4.0500000000000001E-2</v>
      </c>
      <c r="F38" s="31">
        <f t="shared" si="1"/>
        <v>0</v>
      </c>
    </row>
    <row r="39" spans="1:6" ht="15.9" customHeight="1" thickBot="1">
      <c r="A39" s="64" t="s">
        <v>12</v>
      </c>
      <c r="B39" s="84"/>
      <c r="C39" s="85"/>
      <c r="D39" s="86"/>
      <c r="E39" s="87"/>
      <c r="F39" s="65">
        <f>SUBTOTAL(9,F26:F38)</f>
        <v>0</v>
      </c>
    </row>
    <row r="40" spans="1:6" ht="15.9" customHeight="1" thickTop="1"/>
    <row r="41" spans="1:6" ht="15.9" customHeight="1" thickBot="1">
      <c r="A41" s="64" t="s">
        <v>13</v>
      </c>
      <c r="B41" s="84"/>
      <c r="C41" s="85"/>
      <c r="D41" s="86"/>
      <c r="E41" s="87"/>
      <c r="F41" s="65">
        <f>SUBTOTAL(9,F9:F38)</f>
        <v>0</v>
      </c>
    </row>
    <row r="42" spans="1:6" ht="15.9" customHeight="1" thickTop="1">
      <c r="A42" s="58"/>
      <c r="B42" s="28"/>
      <c r="C42" s="29"/>
      <c r="D42" s="30"/>
      <c r="E42" s="38"/>
      <c r="F42" s="38"/>
    </row>
    <row r="43" spans="1:6" ht="15.9" customHeight="1">
      <c r="A43" s="66" t="s">
        <v>1</v>
      </c>
      <c r="B43" s="28"/>
      <c r="C43" s="29"/>
      <c r="D43" s="30"/>
      <c r="E43" s="38"/>
      <c r="F43" s="38"/>
    </row>
    <row r="44" spans="1:6" ht="15.9" customHeight="1">
      <c r="A44" s="41" t="s">
        <v>57</v>
      </c>
      <c r="B44" s="28"/>
      <c r="C44" s="29"/>
      <c r="D44" s="30"/>
      <c r="E44" s="29"/>
      <c r="F44" s="31">
        <f>ROUND(C44*E44,2)</f>
        <v>0</v>
      </c>
    </row>
    <row r="45" spans="1:6" ht="15.9" customHeight="1">
      <c r="A45" s="41" t="s">
        <v>58</v>
      </c>
      <c r="B45" s="28"/>
      <c r="C45" s="29"/>
      <c r="D45" s="30"/>
      <c r="E45" s="29"/>
      <c r="F45" s="31">
        <f t="shared" ref="F45:F72" si="2">ROUND(C45*E45,2)</f>
        <v>0</v>
      </c>
    </row>
    <row r="46" spans="1:6" ht="15.9" customHeight="1">
      <c r="A46" s="41" t="s">
        <v>59</v>
      </c>
      <c r="B46" s="28"/>
      <c r="C46" s="29"/>
      <c r="D46" s="30"/>
      <c r="E46" s="29"/>
      <c r="F46" s="31">
        <f t="shared" si="2"/>
        <v>0</v>
      </c>
    </row>
    <row r="47" spans="1:6" ht="15.9" customHeight="1">
      <c r="A47" s="41" t="s">
        <v>60</v>
      </c>
      <c r="B47" s="28"/>
      <c r="C47" s="29"/>
      <c r="D47" s="30"/>
      <c r="E47" s="29"/>
      <c r="F47" s="31">
        <f t="shared" si="2"/>
        <v>0</v>
      </c>
    </row>
    <row r="48" spans="1:6" ht="15.9" customHeight="1">
      <c r="A48" s="66" t="s">
        <v>14</v>
      </c>
      <c r="B48" s="28"/>
      <c r="C48" s="29"/>
      <c r="D48" s="30"/>
      <c r="E48" s="29"/>
      <c r="F48" s="31">
        <f t="shared" si="2"/>
        <v>0</v>
      </c>
    </row>
    <row r="49" spans="1:6" ht="15.9" customHeight="1">
      <c r="A49" s="41" t="s">
        <v>62</v>
      </c>
      <c r="B49" s="28"/>
      <c r="C49" s="29"/>
      <c r="D49" s="30"/>
      <c r="E49" s="29"/>
      <c r="F49" s="31">
        <f t="shared" si="2"/>
        <v>0</v>
      </c>
    </row>
    <row r="50" spans="1:6" ht="15.9" customHeight="1">
      <c r="A50" s="41" t="s">
        <v>63</v>
      </c>
      <c r="B50" s="28"/>
      <c r="C50" s="29"/>
      <c r="D50" s="30"/>
      <c r="E50" s="29"/>
      <c r="F50" s="31">
        <f t="shared" si="2"/>
        <v>0</v>
      </c>
    </row>
    <row r="51" spans="1:6" ht="15.9" customHeight="1">
      <c r="A51" s="41" t="s">
        <v>64</v>
      </c>
      <c r="B51" s="28"/>
      <c r="C51" s="29"/>
      <c r="D51" s="30"/>
      <c r="E51" s="29"/>
      <c r="F51" s="31">
        <f t="shared" si="2"/>
        <v>0</v>
      </c>
    </row>
    <row r="52" spans="1:6" ht="15.9" customHeight="1">
      <c r="A52" s="41" t="s">
        <v>65</v>
      </c>
      <c r="B52" s="28"/>
      <c r="C52" s="29"/>
      <c r="D52" s="30"/>
      <c r="E52" s="29"/>
      <c r="F52" s="31">
        <f t="shared" si="2"/>
        <v>0</v>
      </c>
    </row>
    <row r="53" spans="1:6" ht="15.9" customHeight="1">
      <c r="A53" s="41" t="s">
        <v>66</v>
      </c>
      <c r="B53" s="28"/>
      <c r="C53" s="29"/>
      <c r="D53" s="30"/>
      <c r="E53" s="29"/>
      <c r="F53" s="31">
        <f t="shared" si="2"/>
        <v>0</v>
      </c>
    </row>
    <row r="54" spans="1:6" ht="15.9" customHeight="1">
      <c r="A54" s="66" t="s">
        <v>70</v>
      </c>
      <c r="B54" s="28"/>
      <c r="C54" s="29"/>
      <c r="D54" s="30"/>
      <c r="E54" s="29"/>
      <c r="F54" s="31">
        <f t="shared" si="2"/>
        <v>0</v>
      </c>
    </row>
    <row r="55" spans="1:6" ht="15.9" customHeight="1">
      <c r="A55" s="41" t="s">
        <v>203</v>
      </c>
      <c r="B55" s="28"/>
      <c r="C55" s="29"/>
      <c r="D55" s="30"/>
      <c r="E55" s="29"/>
      <c r="F55" s="31">
        <f t="shared" si="2"/>
        <v>0</v>
      </c>
    </row>
    <row r="56" spans="1:6" ht="15.9" customHeight="1">
      <c r="A56" s="41" t="s">
        <v>71</v>
      </c>
      <c r="B56" s="28"/>
      <c r="C56" s="29"/>
      <c r="D56" s="30"/>
      <c r="E56" s="29"/>
      <c r="F56" s="31">
        <f t="shared" si="2"/>
        <v>0</v>
      </c>
    </row>
    <row r="57" spans="1:6" ht="15.9" customHeight="1">
      <c r="A57" s="41" t="s">
        <v>72</v>
      </c>
      <c r="B57" s="28"/>
      <c r="C57" s="29"/>
      <c r="D57" s="30"/>
      <c r="E57" s="29"/>
      <c r="F57" s="31">
        <f t="shared" si="2"/>
        <v>0</v>
      </c>
    </row>
    <row r="58" spans="1:6" ht="15.9" customHeight="1">
      <c r="A58" s="41" t="s">
        <v>73</v>
      </c>
      <c r="B58" s="28"/>
      <c r="C58" s="29"/>
      <c r="D58" s="30"/>
      <c r="E58" s="29"/>
      <c r="F58" s="31">
        <f t="shared" si="2"/>
        <v>0</v>
      </c>
    </row>
    <row r="59" spans="1:6" ht="15.9" customHeight="1">
      <c r="A59" s="41" t="s">
        <v>74</v>
      </c>
      <c r="B59" s="28"/>
      <c r="C59" s="29"/>
      <c r="D59" s="30"/>
      <c r="E59" s="29"/>
      <c r="F59" s="31">
        <f t="shared" si="2"/>
        <v>0</v>
      </c>
    </row>
    <row r="60" spans="1:6" ht="15.9" customHeight="1">
      <c r="A60" s="41" t="s">
        <v>75</v>
      </c>
      <c r="B60" s="28"/>
      <c r="C60" s="29"/>
      <c r="D60" s="30"/>
      <c r="E60" s="29"/>
      <c r="F60" s="31">
        <f t="shared" si="2"/>
        <v>0</v>
      </c>
    </row>
    <row r="61" spans="1:6" ht="15.9" customHeight="1">
      <c r="A61" s="66" t="s">
        <v>19</v>
      </c>
      <c r="B61" s="28"/>
      <c r="C61" s="29"/>
      <c r="D61" s="30"/>
      <c r="E61" s="29"/>
      <c r="F61" s="31">
        <f t="shared" si="2"/>
        <v>0</v>
      </c>
    </row>
    <row r="62" spans="1:6" ht="15.9" customHeight="1">
      <c r="A62" s="41" t="s">
        <v>67</v>
      </c>
      <c r="B62" s="28"/>
      <c r="C62" s="29"/>
      <c r="D62" s="30"/>
      <c r="E62" s="29"/>
      <c r="F62" s="31">
        <f t="shared" si="2"/>
        <v>0</v>
      </c>
    </row>
    <row r="63" spans="1:6" ht="15.9" customHeight="1">
      <c r="A63" s="41" t="s">
        <v>68</v>
      </c>
      <c r="B63" s="28"/>
      <c r="C63" s="29"/>
      <c r="D63" s="30"/>
      <c r="E63" s="29"/>
      <c r="F63" s="31">
        <f t="shared" si="2"/>
        <v>0</v>
      </c>
    </row>
    <row r="64" spans="1:6" ht="15.9" customHeight="1">
      <c r="A64" s="41" t="s">
        <v>69</v>
      </c>
      <c r="B64" s="28"/>
      <c r="C64" s="29"/>
      <c r="D64" s="30"/>
      <c r="E64" s="29"/>
      <c r="F64" s="31">
        <f t="shared" si="2"/>
        <v>0</v>
      </c>
    </row>
    <row r="65" spans="1:6" ht="15.9" customHeight="1">
      <c r="A65" s="66" t="s">
        <v>20</v>
      </c>
      <c r="B65" s="28"/>
      <c r="C65" s="29"/>
      <c r="D65" s="30"/>
      <c r="E65" s="29"/>
      <c r="F65" s="31">
        <f t="shared" si="2"/>
        <v>0</v>
      </c>
    </row>
    <row r="66" spans="1:6" ht="15.9" customHeight="1">
      <c r="A66" s="41" t="s">
        <v>76</v>
      </c>
      <c r="B66" s="28"/>
      <c r="C66" s="29"/>
      <c r="D66" s="30"/>
      <c r="E66" s="29"/>
      <c r="F66" s="31">
        <f t="shared" si="2"/>
        <v>0</v>
      </c>
    </row>
    <row r="67" spans="1:6" ht="15.9" customHeight="1">
      <c r="A67" s="41" t="s">
        <v>77</v>
      </c>
      <c r="B67" s="28"/>
      <c r="C67" s="29"/>
      <c r="D67" s="30"/>
      <c r="E67" s="29"/>
      <c r="F67" s="31">
        <f t="shared" si="2"/>
        <v>0</v>
      </c>
    </row>
    <row r="68" spans="1:6" ht="15.9" customHeight="1">
      <c r="A68" s="41" t="s">
        <v>78</v>
      </c>
      <c r="B68" s="28"/>
      <c r="C68" s="29"/>
      <c r="D68" s="30"/>
      <c r="E68" s="29"/>
      <c r="F68" s="31">
        <f t="shared" si="2"/>
        <v>0</v>
      </c>
    </row>
    <row r="69" spans="1:6" ht="15.9" customHeight="1">
      <c r="A69" s="41" t="s">
        <v>79</v>
      </c>
      <c r="B69" s="28"/>
      <c r="C69" s="29"/>
      <c r="D69" s="30"/>
      <c r="E69" s="29"/>
      <c r="F69" s="31">
        <f t="shared" si="2"/>
        <v>0</v>
      </c>
    </row>
    <row r="70" spans="1:6" ht="15.9" customHeight="1">
      <c r="A70" s="41" t="s">
        <v>80</v>
      </c>
      <c r="B70" s="28"/>
      <c r="C70" s="29"/>
      <c r="D70" s="30"/>
      <c r="E70" s="29"/>
      <c r="F70" s="31">
        <f t="shared" si="2"/>
        <v>0</v>
      </c>
    </row>
    <row r="71" spans="1:6" ht="15.9" customHeight="1">
      <c r="A71" s="41" t="s">
        <v>81</v>
      </c>
      <c r="B71" s="28"/>
      <c r="C71" s="29"/>
      <c r="D71" s="30"/>
      <c r="E71" s="29"/>
      <c r="F71" s="31">
        <f t="shared" si="2"/>
        <v>0</v>
      </c>
    </row>
    <row r="72" spans="1:6" ht="15.9" customHeight="1">
      <c r="A72" s="41" t="s">
        <v>61</v>
      </c>
      <c r="B72" s="28"/>
      <c r="C72" s="29"/>
      <c r="D72" s="30"/>
      <c r="E72" s="29"/>
      <c r="F72" s="31">
        <f t="shared" si="2"/>
        <v>0</v>
      </c>
    </row>
    <row r="73" spans="1:6" ht="15.9" customHeight="1">
      <c r="A73" s="68" t="s">
        <v>15</v>
      </c>
      <c r="B73" s="40"/>
      <c r="C73" s="69"/>
      <c r="D73" s="70"/>
      <c r="E73" s="71"/>
      <c r="F73" s="72">
        <f>SUBTOTAL(9,F9:F72)</f>
        <v>0</v>
      </c>
    </row>
    <row r="74" spans="1:6" ht="15.9" customHeight="1">
      <c r="B74" s="28"/>
      <c r="C74" s="29"/>
      <c r="D74" s="30"/>
      <c r="E74" s="38"/>
      <c r="F74" s="31"/>
    </row>
    <row r="75" spans="1:6" ht="15.9" customHeight="1">
      <c r="A75" s="59" t="s">
        <v>141</v>
      </c>
      <c r="B75" s="28"/>
      <c r="C75" s="29"/>
      <c r="D75" s="30"/>
      <c r="E75" s="38"/>
      <c r="F75" s="31"/>
    </row>
    <row r="76" spans="1:6" ht="15.9" customHeight="1">
      <c r="B76" s="28"/>
      <c r="C76" s="29"/>
      <c r="D76" s="30"/>
      <c r="E76" s="29"/>
      <c r="F76" s="31">
        <f>ROUND(C76*E76,2)</f>
        <v>0</v>
      </c>
    </row>
    <row r="77" spans="1:6" ht="15.9" customHeight="1">
      <c r="B77" s="28"/>
      <c r="C77" s="29"/>
      <c r="D77" s="30"/>
      <c r="E77" s="29"/>
      <c r="F77" s="31">
        <f t="shared" ref="F77:F78" si="3">C77*E77</f>
        <v>0</v>
      </c>
    </row>
    <row r="78" spans="1:6" ht="15.9" customHeight="1">
      <c r="B78" s="28"/>
      <c r="C78" s="29"/>
      <c r="D78" s="30"/>
      <c r="E78" s="29"/>
      <c r="F78" s="31">
        <f t="shared" si="3"/>
        <v>0</v>
      </c>
    </row>
    <row r="79" spans="1:6" ht="15.9" customHeight="1" thickBot="1">
      <c r="A79" s="64" t="s">
        <v>153</v>
      </c>
      <c r="B79" s="84"/>
      <c r="C79" s="85"/>
      <c r="D79" s="86"/>
      <c r="E79" s="87"/>
      <c r="F79" s="65">
        <f>SUM(F73:F78)</f>
        <v>0</v>
      </c>
    </row>
    <row r="80" spans="1:6" ht="15.9" customHeight="1" thickTop="1">
      <c r="A80" s="58"/>
      <c r="B80" s="28"/>
      <c r="C80" s="29"/>
      <c r="D80" s="30"/>
      <c r="E80" s="38"/>
      <c r="F80" s="38"/>
    </row>
    <row r="81" spans="1:6" ht="15.9" customHeight="1" thickBot="1">
      <c r="A81" s="64" t="s">
        <v>145</v>
      </c>
      <c r="B81" s="86">
        <v>1</v>
      </c>
      <c r="C81" s="92">
        <f>IF(B81=1,F79,IF(B81=2,F79,IF(B81=3,F79, IF(B81=4, F41, IF(B81=5, F79,IF(B81=6,"0"))))))</f>
        <v>0</v>
      </c>
      <c r="D81" s="93"/>
      <c r="E81" s="93">
        <f>E85</f>
        <v>0.47899999999999998</v>
      </c>
      <c r="F81" s="65">
        <f>ROUND(C81*E81,2)</f>
        <v>0</v>
      </c>
    </row>
    <row r="82" spans="1:6" ht="15.9" customHeight="1" thickTop="1">
      <c r="A82" s="58"/>
      <c r="B82" s="28"/>
      <c r="C82" s="29"/>
      <c r="D82" s="30"/>
      <c r="E82" s="38"/>
      <c r="F82" s="38"/>
    </row>
    <row r="83" spans="1:6" ht="15.9" customHeight="1" thickBot="1">
      <c r="A83" s="64" t="s">
        <v>0</v>
      </c>
      <c r="B83" s="84"/>
      <c r="C83" s="85"/>
      <c r="D83" s="86"/>
      <c r="E83" s="87"/>
      <c r="F83" s="65">
        <f>F73+F81</f>
        <v>0</v>
      </c>
    </row>
    <row r="84" spans="1:6" ht="14.4" thickTop="1"/>
    <row r="85" spans="1:6">
      <c r="E85" s="94">
        <f>IF(B81=1,0.479,IF(B81=2,0.15,IF(B81=3,0.08, IF(B81=4, "Type in %", IF(B81=5,"Type in %",IF(B81=6,"1"))))))</f>
        <v>0.47899999999999998</v>
      </c>
    </row>
    <row r="87" spans="1:6">
      <c r="F87" s="126"/>
    </row>
  </sheetData>
  <mergeCells count="1">
    <mergeCell ref="C1:E1"/>
  </mergeCells>
  <printOptions horizontalCentered="1"/>
  <pageMargins left="0" right="0" top="0.75" bottom="0.5" header="0.5" footer="0.5"/>
  <pageSetup scale="5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Drop Down 1">
              <controlPr defaultSize="0" autoLine="0" autoPict="0">
                <anchor moveWithCells="1">
                  <from>
                    <xdr:col>1</xdr:col>
                    <xdr:colOff>0</xdr:colOff>
                    <xdr:row>80</xdr:row>
                    <xdr:rowOff>0</xdr:rowOff>
                  </from>
                  <to>
                    <xdr:col>1</xdr:col>
                    <xdr:colOff>1866900</xdr:colOff>
                    <xdr:row>81</xdr:row>
                    <xdr:rowOff>0</xdr:rowOff>
                  </to>
                </anchor>
              </controlPr>
            </control>
          </mc:Choice>
        </mc:AlternateContent>
        <mc:AlternateContent xmlns:mc="http://schemas.openxmlformats.org/markup-compatibility/2006">
          <mc:Choice Requires="x14">
            <control shapeId="12290" r:id="rId5" name="Drop Down 2">
              <controlPr defaultSize="0" autoLine="0" autoPict="0">
                <anchor moveWithCells="1">
                  <from>
                    <xdr:col>1</xdr:col>
                    <xdr:colOff>7620</xdr:colOff>
                    <xdr:row>25</xdr:row>
                    <xdr:rowOff>0</xdr:rowOff>
                  </from>
                  <to>
                    <xdr:col>1</xdr:col>
                    <xdr:colOff>1264920</xdr:colOff>
                    <xdr:row>26</xdr:row>
                    <xdr:rowOff>0</xdr:rowOff>
                  </to>
                </anchor>
              </controlPr>
            </control>
          </mc:Choice>
        </mc:AlternateContent>
        <mc:AlternateContent xmlns:mc="http://schemas.openxmlformats.org/markup-compatibility/2006">
          <mc:Choice Requires="x14">
            <control shapeId="12291" r:id="rId6" name="Drop Down 3">
              <controlPr defaultSize="0" autoLine="0" autoPict="0">
                <anchor moveWithCells="1">
                  <from>
                    <xdr:col>1</xdr:col>
                    <xdr:colOff>7620</xdr:colOff>
                    <xdr:row>26</xdr:row>
                    <xdr:rowOff>0</xdr:rowOff>
                  </from>
                  <to>
                    <xdr:col>1</xdr:col>
                    <xdr:colOff>1264920</xdr:colOff>
                    <xdr:row>27</xdr:row>
                    <xdr:rowOff>0</xdr:rowOff>
                  </to>
                </anchor>
              </controlPr>
            </control>
          </mc:Choice>
        </mc:AlternateContent>
        <mc:AlternateContent xmlns:mc="http://schemas.openxmlformats.org/markup-compatibility/2006">
          <mc:Choice Requires="x14">
            <control shapeId="12292" r:id="rId7" name="Drop Down 4">
              <controlPr defaultSize="0" autoLine="0" autoPict="0">
                <anchor moveWithCells="1">
                  <from>
                    <xdr:col>1</xdr:col>
                    <xdr:colOff>7620</xdr:colOff>
                    <xdr:row>27</xdr:row>
                    <xdr:rowOff>0</xdr:rowOff>
                  </from>
                  <to>
                    <xdr:col>1</xdr:col>
                    <xdr:colOff>1264920</xdr:colOff>
                    <xdr:row>28</xdr:row>
                    <xdr:rowOff>0</xdr:rowOff>
                  </to>
                </anchor>
              </controlPr>
            </control>
          </mc:Choice>
        </mc:AlternateContent>
        <mc:AlternateContent xmlns:mc="http://schemas.openxmlformats.org/markup-compatibility/2006">
          <mc:Choice Requires="x14">
            <control shapeId="12293" r:id="rId8" name="Drop Down 5">
              <controlPr defaultSize="0" autoLine="0" autoPict="0">
                <anchor moveWithCells="1">
                  <from>
                    <xdr:col>1</xdr:col>
                    <xdr:colOff>7620</xdr:colOff>
                    <xdr:row>28</xdr:row>
                    <xdr:rowOff>0</xdr:rowOff>
                  </from>
                  <to>
                    <xdr:col>1</xdr:col>
                    <xdr:colOff>1264920</xdr:colOff>
                    <xdr:row>29</xdr:row>
                    <xdr:rowOff>0</xdr:rowOff>
                  </to>
                </anchor>
              </controlPr>
            </control>
          </mc:Choice>
        </mc:AlternateContent>
        <mc:AlternateContent xmlns:mc="http://schemas.openxmlformats.org/markup-compatibility/2006">
          <mc:Choice Requires="x14">
            <control shapeId="12294" r:id="rId9" name="Drop Down 6">
              <controlPr defaultSize="0" autoLine="0" autoPict="0">
                <anchor moveWithCells="1">
                  <from>
                    <xdr:col>1</xdr:col>
                    <xdr:colOff>7620</xdr:colOff>
                    <xdr:row>30</xdr:row>
                    <xdr:rowOff>0</xdr:rowOff>
                  </from>
                  <to>
                    <xdr:col>1</xdr:col>
                    <xdr:colOff>1264920</xdr:colOff>
                    <xdr:row>31</xdr:row>
                    <xdr:rowOff>0</xdr:rowOff>
                  </to>
                </anchor>
              </controlPr>
            </control>
          </mc:Choice>
        </mc:AlternateContent>
        <mc:AlternateContent xmlns:mc="http://schemas.openxmlformats.org/markup-compatibility/2006">
          <mc:Choice Requires="x14">
            <control shapeId="12295" r:id="rId10" name="Drop Down 7">
              <controlPr defaultSize="0" autoLine="0" autoPict="0">
                <anchor moveWithCells="1">
                  <from>
                    <xdr:col>1</xdr:col>
                    <xdr:colOff>7620</xdr:colOff>
                    <xdr:row>31</xdr:row>
                    <xdr:rowOff>0</xdr:rowOff>
                  </from>
                  <to>
                    <xdr:col>1</xdr:col>
                    <xdr:colOff>1264920</xdr:colOff>
                    <xdr:row>32</xdr:row>
                    <xdr:rowOff>0</xdr:rowOff>
                  </to>
                </anchor>
              </controlPr>
            </control>
          </mc:Choice>
        </mc:AlternateContent>
        <mc:AlternateContent xmlns:mc="http://schemas.openxmlformats.org/markup-compatibility/2006">
          <mc:Choice Requires="x14">
            <control shapeId="12296" r:id="rId11" name="Drop Down 8">
              <controlPr defaultSize="0" autoLine="0" autoPict="0">
                <anchor moveWithCells="1">
                  <from>
                    <xdr:col>1</xdr:col>
                    <xdr:colOff>7620</xdr:colOff>
                    <xdr:row>32</xdr:row>
                    <xdr:rowOff>0</xdr:rowOff>
                  </from>
                  <to>
                    <xdr:col>1</xdr:col>
                    <xdr:colOff>1264920</xdr:colOff>
                    <xdr:row>33</xdr:row>
                    <xdr:rowOff>0</xdr:rowOff>
                  </to>
                </anchor>
              </controlPr>
            </control>
          </mc:Choice>
        </mc:AlternateContent>
        <mc:AlternateContent xmlns:mc="http://schemas.openxmlformats.org/markup-compatibility/2006">
          <mc:Choice Requires="x14">
            <control shapeId="12297" r:id="rId12" name="Drop Down 9">
              <controlPr defaultSize="0" autoLine="0" autoPict="0">
                <anchor moveWithCells="1">
                  <from>
                    <xdr:col>1</xdr:col>
                    <xdr:colOff>7620</xdr:colOff>
                    <xdr:row>33</xdr:row>
                    <xdr:rowOff>0</xdr:rowOff>
                  </from>
                  <to>
                    <xdr:col>1</xdr:col>
                    <xdr:colOff>1264920</xdr:colOff>
                    <xdr:row>34</xdr:row>
                    <xdr:rowOff>0</xdr:rowOff>
                  </to>
                </anchor>
              </controlPr>
            </control>
          </mc:Choice>
        </mc:AlternateContent>
        <mc:AlternateContent xmlns:mc="http://schemas.openxmlformats.org/markup-compatibility/2006">
          <mc:Choice Requires="x14">
            <control shapeId="12298" r:id="rId13" name="Drop Down 10">
              <controlPr defaultSize="0" autoLine="0" autoPict="0">
                <anchor moveWithCells="1">
                  <from>
                    <xdr:col>1</xdr:col>
                    <xdr:colOff>7620</xdr:colOff>
                    <xdr:row>35</xdr:row>
                    <xdr:rowOff>0</xdr:rowOff>
                  </from>
                  <to>
                    <xdr:col>1</xdr:col>
                    <xdr:colOff>1264920</xdr:colOff>
                    <xdr:row>36</xdr:row>
                    <xdr:rowOff>0</xdr:rowOff>
                  </to>
                </anchor>
              </controlPr>
            </control>
          </mc:Choice>
        </mc:AlternateContent>
        <mc:AlternateContent xmlns:mc="http://schemas.openxmlformats.org/markup-compatibility/2006">
          <mc:Choice Requires="x14">
            <control shapeId="12299" r:id="rId14" name="Drop Down 11">
              <controlPr defaultSize="0" autoLine="0" autoPict="0">
                <anchor moveWithCells="1">
                  <from>
                    <xdr:col>1</xdr:col>
                    <xdr:colOff>7620</xdr:colOff>
                    <xdr:row>36</xdr:row>
                    <xdr:rowOff>0</xdr:rowOff>
                  </from>
                  <to>
                    <xdr:col>1</xdr:col>
                    <xdr:colOff>1264920</xdr:colOff>
                    <xdr:row>37</xdr:row>
                    <xdr:rowOff>0</xdr:rowOff>
                  </to>
                </anchor>
              </controlPr>
            </control>
          </mc:Choice>
        </mc:AlternateContent>
        <mc:AlternateContent xmlns:mc="http://schemas.openxmlformats.org/markup-compatibility/2006">
          <mc:Choice Requires="x14">
            <control shapeId="12300" r:id="rId15" name="Drop Down 12">
              <controlPr defaultSize="0" autoLine="0" autoPict="0">
                <anchor moveWithCells="1">
                  <from>
                    <xdr:col>1</xdr:col>
                    <xdr:colOff>7620</xdr:colOff>
                    <xdr:row>37</xdr:row>
                    <xdr:rowOff>0</xdr:rowOff>
                  </from>
                  <to>
                    <xdr:col>1</xdr:col>
                    <xdr:colOff>1264920</xdr:colOff>
                    <xdr:row>38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87"/>
  <sheetViews>
    <sheetView zoomScale="90" zoomScaleNormal="90" zoomScaleSheetLayoutView="100" workbookViewId="0">
      <pane ySplit="6" topLeftCell="A7" activePane="bottomLeft" state="frozenSplit"/>
      <selection activeCell="C82" sqref="C82"/>
      <selection pane="bottomLeft" activeCell="B2" sqref="B2"/>
    </sheetView>
  </sheetViews>
  <sheetFormatPr defaultColWidth="11.44140625" defaultRowHeight="13.8"/>
  <cols>
    <col min="1" max="1" width="39.33203125" style="41" customWidth="1"/>
    <col min="2" max="2" width="60.5546875" style="26" customWidth="1"/>
    <col min="3" max="3" width="19.33203125" style="91" customWidth="1"/>
    <col min="4" max="4" width="18.109375" style="27" customWidth="1"/>
    <col min="5" max="5" width="17.88671875" style="41" customWidth="1"/>
    <col min="6" max="6" width="18.109375" style="41" customWidth="1"/>
    <col min="7" max="16384" width="11.44140625" style="41"/>
  </cols>
  <sheetData>
    <row r="1" spans="1:7" ht="12.75" customHeight="1">
      <c r="A1" s="78" t="s">
        <v>100</v>
      </c>
      <c r="B1" s="79"/>
      <c r="C1" s="141" t="s">
        <v>137</v>
      </c>
      <c r="D1" s="142"/>
      <c r="E1" s="142"/>
      <c r="F1" s="76"/>
      <c r="G1" s="38"/>
    </row>
    <row r="2" spans="1:7" ht="12.75" customHeight="1">
      <c r="A2" s="54" t="s">
        <v>101</v>
      </c>
      <c r="B2" s="16">
        <f>'Year 1'!B2:F2</f>
        <v>0</v>
      </c>
      <c r="C2" s="16"/>
      <c r="D2" s="16"/>
      <c r="E2" s="16"/>
      <c r="F2" s="16"/>
    </row>
    <row r="3" spans="1:7">
      <c r="A3" s="54" t="s">
        <v>102</v>
      </c>
      <c r="B3" s="16">
        <f>'Year 1'!B3:F3</f>
        <v>0</v>
      </c>
      <c r="C3" s="16"/>
      <c r="D3" s="16"/>
      <c r="E3" s="16"/>
      <c r="F3" s="16"/>
    </row>
    <row r="4" spans="1:7">
      <c r="A4" s="54" t="s">
        <v>103</v>
      </c>
      <c r="B4" s="77">
        <f>'Year 1'!B4:F4</f>
        <v>0</v>
      </c>
      <c r="C4" s="16"/>
      <c r="D4" s="16"/>
      <c r="E4" s="16"/>
      <c r="F4" s="16"/>
    </row>
    <row r="5" spans="1:7">
      <c r="A5" s="55" t="s">
        <v>17</v>
      </c>
      <c r="B5" s="56"/>
      <c r="C5" s="18" t="s">
        <v>104</v>
      </c>
      <c r="D5" s="19"/>
      <c r="E5" s="18" t="s">
        <v>105</v>
      </c>
      <c r="F5" s="19"/>
    </row>
    <row r="6" spans="1:7" s="58" customFormat="1" ht="14.4" thickBot="1">
      <c r="A6" s="57" t="s">
        <v>3</v>
      </c>
      <c r="B6" s="80" t="s">
        <v>6</v>
      </c>
      <c r="C6" s="95" t="s">
        <v>85</v>
      </c>
      <c r="D6" s="81" t="s">
        <v>7</v>
      </c>
      <c r="E6" s="81" t="s">
        <v>86</v>
      </c>
      <c r="F6" s="81" t="s">
        <v>140</v>
      </c>
    </row>
    <row r="7" spans="1:7" ht="15.9" customHeight="1">
      <c r="A7" s="59" t="s">
        <v>10</v>
      </c>
      <c r="C7" s="82"/>
      <c r="D7" s="83"/>
    </row>
    <row r="8" spans="1:7" ht="15.9" customHeight="1">
      <c r="A8" s="60" t="s">
        <v>8</v>
      </c>
      <c r="C8" s="82"/>
      <c r="D8" s="83"/>
    </row>
    <row r="9" spans="1:7" ht="15.9" customHeight="1">
      <c r="A9" s="24"/>
      <c r="B9" s="75"/>
      <c r="C9" s="29"/>
      <c r="D9" s="30"/>
      <c r="E9" s="29"/>
      <c r="F9" s="31">
        <f>ROUND(C9*E9,2)</f>
        <v>0</v>
      </c>
    </row>
    <row r="10" spans="1:7" ht="15.9" customHeight="1">
      <c r="A10" s="24"/>
      <c r="B10" s="75"/>
      <c r="C10" s="29"/>
      <c r="D10" s="76"/>
      <c r="E10" s="29"/>
      <c r="F10" s="31">
        <f t="shared" ref="F10:F21" si="0">ROUND(C10*E10,2)</f>
        <v>0</v>
      </c>
    </row>
    <row r="11" spans="1:7" ht="15.9" customHeight="1">
      <c r="A11" s="24"/>
      <c r="B11" s="75"/>
      <c r="C11" s="29"/>
      <c r="D11" s="76"/>
      <c r="E11" s="29"/>
      <c r="F11" s="31">
        <f t="shared" si="0"/>
        <v>0</v>
      </c>
    </row>
    <row r="12" spans="1:7" ht="15.9" customHeight="1">
      <c r="A12" s="24"/>
      <c r="B12" s="75"/>
      <c r="C12" s="29"/>
      <c r="D12" s="76"/>
      <c r="E12" s="29"/>
      <c r="F12" s="31">
        <f t="shared" si="0"/>
        <v>0</v>
      </c>
    </row>
    <row r="13" spans="1:7" ht="15.9" customHeight="1">
      <c r="A13" s="60" t="s">
        <v>4</v>
      </c>
      <c r="B13" s="61"/>
      <c r="C13" s="29"/>
      <c r="E13" s="31"/>
      <c r="F13" s="31">
        <f t="shared" si="0"/>
        <v>0</v>
      </c>
    </row>
    <row r="14" spans="1:7" ht="15.9" customHeight="1">
      <c r="A14" s="24"/>
      <c r="B14" s="74"/>
      <c r="C14" s="29"/>
      <c r="E14" s="29"/>
      <c r="F14" s="31">
        <f t="shared" si="0"/>
        <v>0</v>
      </c>
    </row>
    <row r="15" spans="1:7" ht="15.9" customHeight="1">
      <c r="A15" s="24"/>
      <c r="B15" s="25"/>
      <c r="C15" s="29"/>
      <c r="D15" s="30"/>
      <c r="E15" s="29"/>
      <c r="F15" s="31">
        <f t="shared" si="0"/>
        <v>0</v>
      </c>
    </row>
    <row r="16" spans="1:7" ht="15.9" customHeight="1">
      <c r="A16" s="24"/>
      <c r="B16" s="28" t="s">
        <v>147</v>
      </c>
      <c r="C16" s="32"/>
      <c r="D16" s="30"/>
      <c r="E16" s="29"/>
      <c r="F16" s="31">
        <f t="shared" si="0"/>
        <v>0</v>
      </c>
    </row>
    <row r="17" spans="1:6" ht="15.9" customHeight="1">
      <c r="A17" s="24"/>
      <c r="B17" s="28"/>
      <c r="C17" s="32"/>
      <c r="D17" s="30"/>
      <c r="E17" s="29"/>
      <c r="F17" s="31">
        <f t="shared" si="0"/>
        <v>0</v>
      </c>
    </row>
    <row r="18" spans="1:6" ht="15.9" customHeight="1">
      <c r="A18" s="60" t="s">
        <v>9</v>
      </c>
      <c r="C18" s="62"/>
      <c r="D18" s="63"/>
      <c r="E18" s="31"/>
      <c r="F18" s="31">
        <f t="shared" si="0"/>
        <v>0</v>
      </c>
    </row>
    <row r="19" spans="1:6" ht="15.9" customHeight="1">
      <c r="A19" s="24" t="s">
        <v>82</v>
      </c>
      <c r="B19" s="28"/>
      <c r="C19" s="29"/>
      <c r="D19" s="30"/>
      <c r="E19" s="29"/>
      <c r="F19" s="31">
        <f t="shared" si="0"/>
        <v>0</v>
      </c>
    </row>
    <row r="20" spans="1:6" ht="15.9" customHeight="1">
      <c r="A20" s="24" t="s">
        <v>83</v>
      </c>
      <c r="B20" s="28"/>
      <c r="C20" s="29"/>
      <c r="D20" s="30"/>
      <c r="E20" s="29"/>
      <c r="F20" s="31">
        <f t="shared" si="0"/>
        <v>0</v>
      </c>
    </row>
    <row r="21" spans="1:6" ht="15.9" customHeight="1">
      <c r="A21" s="24" t="s">
        <v>84</v>
      </c>
      <c r="B21" s="28"/>
      <c r="C21" s="29"/>
      <c r="D21" s="30"/>
      <c r="E21" s="29"/>
      <c r="F21" s="31">
        <f t="shared" si="0"/>
        <v>0</v>
      </c>
    </row>
    <row r="22" spans="1:6" ht="15.9" customHeight="1" thickBot="1">
      <c r="A22" s="64" t="s">
        <v>11</v>
      </c>
      <c r="B22" s="84"/>
      <c r="C22" s="85"/>
      <c r="D22" s="86"/>
      <c r="E22" s="87"/>
      <c r="F22" s="65">
        <f>SUBTOTAL(9,F9:F21)</f>
        <v>0</v>
      </c>
    </row>
    <row r="23" spans="1:6" ht="15.9" customHeight="1" thickTop="1">
      <c r="A23" s="24"/>
      <c r="B23" s="28"/>
      <c r="C23" s="29"/>
      <c r="D23" s="30"/>
      <c r="E23" s="38"/>
      <c r="F23" s="38"/>
    </row>
    <row r="24" spans="1:6" ht="15.9" customHeight="1">
      <c r="A24" s="66" t="s">
        <v>5</v>
      </c>
      <c r="B24" s="28"/>
      <c r="C24" s="88"/>
      <c r="D24" s="89"/>
      <c r="E24" s="38"/>
      <c r="F24" s="38"/>
    </row>
    <row r="25" spans="1:6" ht="15.9" customHeight="1">
      <c r="A25" s="60" t="s">
        <v>8</v>
      </c>
      <c r="B25" s="28"/>
      <c r="C25" s="88"/>
      <c r="D25" s="89"/>
      <c r="E25" s="38"/>
      <c r="F25" s="38"/>
    </row>
    <row r="26" spans="1:6" ht="15.9" customHeight="1">
      <c r="A26" s="53">
        <f>A9</f>
        <v>0</v>
      </c>
      <c r="B26" s="26">
        <v>2</v>
      </c>
      <c r="C26" s="29">
        <f>F9</f>
        <v>0</v>
      </c>
      <c r="E26" s="67">
        <f>IF(B26=1,'Fringe Benefit Rate'!$B$6,'Fringe Benefit Rate'!$B$8)</f>
        <v>4.0500000000000001E-2</v>
      </c>
      <c r="F26" s="31">
        <f>ROUND(C26*E26,2)</f>
        <v>0</v>
      </c>
    </row>
    <row r="27" spans="1:6" ht="15.9" customHeight="1">
      <c r="A27" s="53">
        <f>A10</f>
        <v>0</v>
      </c>
      <c r="B27" s="26">
        <v>2</v>
      </c>
      <c r="C27" s="29">
        <f>F10</f>
        <v>0</v>
      </c>
      <c r="E27" s="67">
        <f>IF(B27=1,'Fringe Benefit Rate'!$B$6,'Fringe Benefit Rate'!$B$8)</f>
        <v>4.0500000000000001E-2</v>
      </c>
      <c r="F27" s="31">
        <f t="shared" ref="F27:F38" si="1">ROUND(C27*E27,2)</f>
        <v>0</v>
      </c>
    </row>
    <row r="28" spans="1:6" ht="15.9" customHeight="1">
      <c r="A28" s="53">
        <f>A11</f>
        <v>0</v>
      </c>
      <c r="B28" s="26">
        <v>1</v>
      </c>
      <c r="C28" s="29">
        <f>F11</f>
        <v>0</v>
      </c>
      <c r="E28" s="67">
        <f>IF(B28=1,'Fringe Benefit Rate'!$B$6,'Fringe Benefit Rate'!$B$8)</f>
        <v>0.64600000000000002</v>
      </c>
      <c r="F28" s="31">
        <f t="shared" si="1"/>
        <v>0</v>
      </c>
    </row>
    <row r="29" spans="1:6" ht="15.9" customHeight="1">
      <c r="A29" s="53">
        <f>A12</f>
        <v>0</v>
      </c>
      <c r="B29" s="26">
        <v>1</v>
      </c>
      <c r="C29" s="29">
        <f>F12</f>
        <v>0</v>
      </c>
      <c r="E29" s="67">
        <f>IF(B29=1,'Fringe Benefit Rate'!$B$6,'Fringe Benefit Rate'!$B$8)</f>
        <v>0.64600000000000002</v>
      </c>
      <c r="F29" s="31">
        <f t="shared" si="1"/>
        <v>0</v>
      </c>
    </row>
    <row r="30" spans="1:6" ht="15.9" customHeight="1">
      <c r="A30" s="60" t="s">
        <v>4</v>
      </c>
      <c r="B30" s="90"/>
      <c r="C30" s="62"/>
      <c r="D30" s="63"/>
      <c r="E30" s="67"/>
      <c r="F30" s="31">
        <f t="shared" si="1"/>
        <v>0</v>
      </c>
    </row>
    <row r="31" spans="1:6" ht="15.9" customHeight="1">
      <c r="A31" s="53">
        <f>A14</f>
        <v>0</v>
      </c>
      <c r="B31" s="90">
        <v>1</v>
      </c>
      <c r="C31" s="29">
        <f>F14</f>
        <v>0</v>
      </c>
      <c r="D31" s="30"/>
      <c r="E31" s="67">
        <f>IF(B31=1,'Fringe Benefit Rate'!$B$9,'Fringe Benefit Rate'!$B$10)</f>
        <v>0.64600000000000002</v>
      </c>
      <c r="F31" s="31">
        <f t="shared" si="1"/>
        <v>0</v>
      </c>
    </row>
    <row r="32" spans="1:6" ht="15.9" customHeight="1">
      <c r="A32" s="53">
        <f>A15</f>
        <v>0</v>
      </c>
      <c r="B32" s="90">
        <v>1</v>
      </c>
      <c r="C32" s="29">
        <f>F15</f>
        <v>0</v>
      </c>
      <c r="D32" s="30"/>
      <c r="E32" s="67">
        <f>IF(B32=1,'Fringe Benefit Rate'!$B$9,'Fringe Benefit Rate'!$B$10)</f>
        <v>0.64600000000000002</v>
      </c>
      <c r="F32" s="31">
        <f t="shared" si="1"/>
        <v>0</v>
      </c>
    </row>
    <row r="33" spans="1:6" ht="15.9" customHeight="1">
      <c r="A33" s="53">
        <f>A16</f>
        <v>0</v>
      </c>
      <c r="B33" s="90">
        <v>1</v>
      </c>
      <c r="C33" s="29">
        <f>F16</f>
        <v>0</v>
      </c>
      <c r="D33" s="30"/>
      <c r="E33" s="67">
        <f>IF(B33=1,'Fringe Benefit Rate'!$B$9,'Fringe Benefit Rate'!$B$10)</f>
        <v>0.64600000000000002</v>
      </c>
      <c r="F33" s="31">
        <f t="shared" si="1"/>
        <v>0</v>
      </c>
    </row>
    <row r="34" spans="1:6" ht="15.9" customHeight="1">
      <c r="A34" s="53">
        <f>A17</f>
        <v>0</v>
      </c>
      <c r="B34" s="90">
        <v>1</v>
      </c>
      <c r="C34" s="29">
        <f>F17</f>
        <v>0</v>
      </c>
      <c r="D34" s="30"/>
      <c r="E34" s="67">
        <f>IF(B34=1,'Fringe Benefit Rate'!$B$9,'Fringe Benefit Rate'!$B$10)</f>
        <v>0.64600000000000002</v>
      </c>
      <c r="F34" s="31">
        <f t="shared" si="1"/>
        <v>0</v>
      </c>
    </row>
    <row r="35" spans="1:6" ht="15.9" customHeight="1">
      <c r="A35" s="60" t="s">
        <v>9</v>
      </c>
      <c r="B35" s="90"/>
      <c r="C35" s="29"/>
      <c r="D35" s="63"/>
      <c r="E35" s="67"/>
      <c r="F35" s="31">
        <f t="shared" si="1"/>
        <v>0</v>
      </c>
    </row>
    <row r="36" spans="1:6" ht="15.9" customHeight="1">
      <c r="A36" s="24" t="s">
        <v>82</v>
      </c>
      <c r="B36" s="90">
        <v>1</v>
      </c>
      <c r="C36" s="29">
        <f>F19</f>
        <v>0</v>
      </c>
      <c r="D36" s="30"/>
      <c r="E36" s="67">
        <f>IF(B36=1,'Fringe Benefit Rate'!$B$11,'Fringe Benefit Rate'!$B$12)</f>
        <v>2.5999999999999999E-2</v>
      </c>
      <c r="F36" s="31">
        <f t="shared" si="1"/>
        <v>0</v>
      </c>
    </row>
    <row r="37" spans="1:6" ht="15.9" customHeight="1">
      <c r="A37" s="24" t="s">
        <v>83</v>
      </c>
      <c r="B37" s="90">
        <v>1</v>
      </c>
      <c r="C37" s="29">
        <f>F20</f>
        <v>0</v>
      </c>
      <c r="D37" s="30"/>
      <c r="E37" s="67">
        <f>IF(B37=1,'Fringe Benefit Rate'!$B$11,'Fringe Benefit Rate'!$B$12)</f>
        <v>2.5999999999999999E-2</v>
      </c>
      <c r="F37" s="31">
        <f t="shared" si="1"/>
        <v>0</v>
      </c>
    </row>
    <row r="38" spans="1:6" ht="15.9" customHeight="1">
      <c r="A38" s="24" t="s">
        <v>84</v>
      </c>
      <c r="B38" s="90">
        <v>2</v>
      </c>
      <c r="C38" s="29">
        <f>F21</f>
        <v>0</v>
      </c>
      <c r="D38" s="30"/>
      <c r="E38" s="67">
        <f>IF(B38=1,'Fringe Benefit Rate'!$B$11,'Fringe Benefit Rate'!$B$12)</f>
        <v>4.0500000000000001E-2</v>
      </c>
      <c r="F38" s="31">
        <f t="shared" si="1"/>
        <v>0</v>
      </c>
    </row>
    <row r="39" spans="1:6" ht="15.9" customHeight="1" thickBot="1">
      <c r="A39" s="64" t="s">
        <v>12</v>
      </c>
      <c r="B39" s="84"/>
      <c r="C39" s="85"/>
      <c r="D39" s="86"/>
      <c r="E39" s="87"/>
      <c r="F39" s="65">
        <f>SUBTOTAL(9,F26:F38)</f>
        <v>0</v>
      </c>
    </row>
    <row r="40" spans="1:6" ht="15.9" customHeight="1" thickTop="1"/>
    <row r="41" spans="1:6" ht="15.9" customHeight="1" thickBot="1">
      <c r="A41" s="64" t="s">
        <v>13</v>
      </c>
      <c r="B41" s="84"/>
      <c r="C41" s="85"/>
      <c r="D41" s="86"/>
      <c r="E41" s="87"/>
      <c r="F41" s="65">
        <f>SUBTOTAL(9,F9:F38)</f>
        <v>0</v>
      </c>
    </row>
    <row r="42" spans="1:6" ht="15.9" customHeight="1" thickTop="1">
      <c r="A42" s="58"/>
      <c r="B42" s="28"/>
      <c r="C42" s="29"/>
      <c r="D42" s="30"/>
      <c r="E42" s="38"/>
      <c r="F42" s="38"/>
    </row>
    <row r="43" spans="1:6" ht="15.9" customHeight="1">
      <c r="A43" s="66" t="s">
        <v>1</v>
      </c>
      <c r="B43" s="28"/>
      <c r="C43" s="29"/>
      <c r="D43" s="30"/>
      <c r="E43" s="38"/>
      <c r="F43" s="38"/>
    </row>
    <row r="44" spans="1:6" ht="15.9" customHeight="1">
      <c r="A44" s="41" t="s">
        <v>57</v>
      </c>
      <c r="B44" s="28"/>
      <c r="C44" s="29"/>
      <c r="D44" s="30"/>
      <c r="E44" s="29"/>
      <c r="F44" s="31">
        <f>ROUND(C44*E44,2)</f>
        <v>0</v>
      </c>
    </row>
    <row r="45" spans="1:6" ht="15.9" customHeight="1">
      <c r="A45" s="41" t="s">
        <v>58</v>
      </c>
      <c r="B45" s="28"/>
      <c r="C45" s="29"/>
      <c r="D45" s="30"/>
      <c r="E45" s="29"/>
      <c r="F45" s="31">
        <f t="shared" ref="F45:F72" si="2">ROUND(C45*E45,2)</f>
        <v>0</v>
      </c>
    </row>
    <row r="46" spans="1:6" ht="15.9" customHeight="1">
      <c r="A46" s="41" t="s">
        <v>59</v>
      </c>
      <c r="B46" s="28"/>
      <c r="C46" s="29"/>
      <c r="D46" s="30"/>
      <c r="E46" s="29"/>
      <c r="F46" s="31">
        <f t="shared" si="2"/>
        <v>0</v>
      </c>
    </row>
    <row r="47" spans="1:6" ht="15.9" customHeight="1">
      <c r="A47" s="41" t="s">
        <v>60</v>
      </c>
      <c r="B47" s="28"/>
      <c r="C47" s="29"/>
      <c r="D47" s="30"/>
      <c r="E47" s="29"/>
      <c r="F47" s="31">
        <f t="shared" si="2"/>
        <v>0</v>
      </c>
    </row>
    <row r="48" spans="1:6" ht="15.9" customHeight="1">
      <c r="A48" s="66" t="s">
        <v>14</v>
      </c>
      <c r="B48" s="28"/>
      <c r="C48" s="29"/>
      <c r="D48" s="30"/>
      <c r="E48" s="29"/>
      <c r="F48" s="31">
        <f t="shared" si="2"/>
        <v>0</v>
      </c>
    </row>
    <row r="49" spans="1:6" ht="15.9" customHeight="1">
      <c r="A49" s="41" t="s">
        <v>62</v>
      </c>
      <c r="B49" s="28"/>
      <c r="C49" s="29"/>
      <c r="D49" s="30"/>
      <c r="E49" s="29"/>
      <c r="F49" s="31">
        <f t="shared" si="2"/>
        <v>0</v>
      </c>
    </row>
    <row r="50" spans="1:6" ht="15.9" customHeight="1">
      <c r="A50" s="41" t="s">
        <v>63</v>
      </c>
      <c r="B50" s="28"/>
      <c r="C50" s="29"/>
      <c r="D50" s="30"/>
      <c r="E50" s="29"/>
      <c r="F50" s="31">
        <f t="shared" si="2"/>
        <v>0</v>
      </c>
    </row>
    <row r="51" spans="1:6" ht="15.9" customHeight="1">
      <c r="A51" s="41" t="s">
        <v>64</v>
      </c>
      <c r="B51" s="28"/>
      <c r="C51" s="29"/>
      <c r="D51" s="30"/>
      <c r="E51" s="29"/>
      <c r="F51" s="31">
        <f t="shared" si="2"/>
        <v>0</v>
      </c>
    </row>
    <row r="52" spans="1:6" ht="15.9" customHeight="1">
      <c r="A52" s="41" t="s">
        <v>65</v>
      </c>
      <c r="B52" s="28"/>
      <c r="C52" s="29"/>
      <c r="D52" s="30"/>
      <c r="E52" s="29"/>
      <c r="F52" s="31">
        <f t="shared" si="2"/>
        <v>0</v>
      </c>
    </row>
    <row r="53" spans="1:6" ht="15.9" customHeight="1">
      <c r="A53" s="41" t="s">
        <v>66</v>
      </c>
      <c r="B53" s="28"/>
      <c r="C53" s="29"/>
      <c r="D53" s="30"/>
      <c r="E53" s="29"/>
      <c r="F53" s="31">
        <f t="shared" si="2"/>
        <v>0</v>
      </c>
    </row>
    <row r="54" spans="1:6" ht="15.9" customHeight="1">
      <c r="A54" s="66" t="s">
        <v>70</v>
      </c>
      <c r="B54" s="28"/>
      <c r="C54" s="29"/>
      <c r="D54" s="30"/>
      <c r="E54" s="29"/>
      <c r="F54" s="31">
        <f t="shared" si="2"/>
        <v>0</v>
      </c>
    </row>
    <row r="55" spans="1:6" ht="15.9" customHeight="1">
      <c r="A55" s="41" t="s">
        <v>203</v>
      </c>
      <c r="B55" s="28"/>
      <c r="C55" s="29"/>
      <c r="D55" s="30"/>
      <c r="E55" s="29"/>
      <c r="F55" s="31">
        <f t="shared" si="2"/>
        <v>0</v>
      </c>
    </row>
    <row r="56" spans="1:6" ht="15.9" customHeight="1">
      <c r="A56" s="41" t="s">
        <v>71</v>
      </c>
      <c r="B56" s="28"/>
      <c r="C56" s="29"/>
      <c r="D56" s="30"/>
      <c r="E56" s="29"/>
      <c r="F56" s="31">
        <f t="shared" si="2"/>
        <v>0</v>
      </c>
    </row>
    <row r="57" spans="1:6" ht="15.9" customHeight="1">
      <c r="A57" s="41" t="s">
        <v>72</v>
      </c>
      <c r="B57" s="28"/>
      <c r="C57" s="29"/>
      <c r="D57" s="30"/>
      <c r="E57" s="29"/>
      <c r="F57" s="31">
        <f t="shared" si="2"/>
        <v>0</v>
      </c>
    </row>
    <row r="58" spans="1:6" ht="15.9" customHeight="1">
      <c r="A58" s="41" t="s">
        <v>73</v>
      </c>
      <c r="B58" s="28"/>
      <c r="C58" s="29"/>
      <c r="D58" s="30"/>
      <c r="E58" s="29"/>
      <c r="F58" s="31">
        <f t="shared" si="2"/>
        <v>0</v>
      </c>
    </row>
    <row r="59" spans="1:6" ht="15.9" customHeight="1">
      <c r="A59" s="41" t="s">
        <v>74</v>
      </c>
      <c r="B59" s="28"/>
      <c r="C59" s="29"/>
      <c r="D59" s="30"/>
      <c r="E59" s="29"/>
      <c r="F59" s="31">
        <f t="shared" si="2"/>
        <v>0</v>
      </c>
    </row>
    <row r="60" spans="1:6" ht="15.9" customHeight="1">
      <c r="A60" s="41" t="s">
        <v>75</v>
      </c>
      <c r="B60" s="28"/>
      <c r="C60" s="29"/>
      <c r="D60" s="30"/>
      <c r="E60" s="29"/>
      <c r="F60" s="31">
        <f t="shared" si="2"/>
        <v>0</v>
      </c>
    </row>
    <row r="61" spans="1:6" ht="15.9" customHeight="1">
      <c r="A61" s="66" t="s">
        <v>19</v>
      </c>
      <c r="B61" s="28"/>
      <c r="C61" s="29"/>
      <c r="D61" s="30"/>
      <c r="E61" s="29"/>
      <c r="F61" s="31">
        <f t="shared" si="2"/>
        <v>0</v>
      </c>
    </row>
    <row r="62" spans="1:6" ht="15.9" customHeight="1">
      <c r="A62" s="41" t="s">
        <v>67</v>
      </c>
      <c r="B62" s="28"/>
      <c r="C62" s="29"/>
      <c r="D62" s="30"/>
      <c r="E62" s="29"/>
      <c r="F62" s="31">
        <f t="shared" si="2"/>
        <v>0</v>
      </c>
    </row>
    <row r="63" spans="1:6" ht="15.9" customHeight="1">
      <c r="A63" s="41" t="s">
        <v>68</v>
      </c>
      <c r="B63" s="28"/>
      <c r="C63" s="29"/>
      <c r="D63" s="30"/>
      <c r="E63" s="29"/>
      <c r="F63" s="31">
        <f t="shared" si="2"/>
        <v>0</v>
      </c>
    </row>
    <row r="64" spans="1:6" ht="15.9" customHeight="1">
      <c r="A64" s="41" t="s">
        <v>69</v>
      </c>
      <c r="B64" s="28"/>
      <c r="C64" s="29"/>
      <c r="D64" s="30"/>
      <c r="E64" s="29"/>
      <c r="F64" s="31">
        <f t="shared" si="2"/>
        <v>0</v>
      </c>
    </row>
    <row r="65" spans="1:6" ht="15.9" customHeight="1">
      <c r="A65" s="66" t="s">
        <v>20</v>
      </c>
      <c r="B65" s="28"/>
      <c r="C65" s="29"/>
      <c r="D65" s="30"/>
      <c r="E65" s="29"/>
      <c r="F65" s="31">
        <f t="shared" si="2"/>
        <v>0</v>
      </c>
    </row>
    <row r="66" spans="1:6" ht="15.9" customHeight="1">
      <c r="A66" s="41" t="s">
        <v>76</v>
      </c>
      <c r="B66" s="28"/>
      <c r="C66" s="29"/>
      <c r="D66" s="30"/>
      <c r="E66" s="29"/>
      <c r="F66" s="31">
        <f t="shared" si="2"/>
        <v>0</v>
      </c>
    </row>
    <row r="67" spans="1:6" ht="15.9" customHeight="1">
      <c r="A67" s="41" t="s">
        <v>77</v>
      </c>
      <c r="B67" s="28"/>
      <c r="C67" s="29"/>
      <c r="D67" s="30"/>
      <c r="E67" s="29"/>
      <c r="F67" s="31">
        <f t="shared" si="2"/>
        <v>0</v>
      </c>
    </row>
    <row r="68" spans="1:6" ht="15.9" customHeight="1">
      <c r="A68" s="41" t="s">
        <v>78</v>
      </c>
      <c r="B68" s="28"/>
      <c r="C68" s="29"/>
      <c r="D68" s="30"/>
      <c r="E68" s="29"/>
      <c r="F68" s="31">
        <f t="shared" si="2"/>
        <v>0</v>
      </c>
    </row>
    <row r="69" spans="1:6" ht="15.9" customHeight="1">
      <c r="A69" s="41" t="s">
        <v>79</v>
      </c>
      <c r="B69" s="28"/>
      <c r="C69" s="29"/>
      <c r="D69" s="30"/>
      <c r="E69" s="29"/>
      <c r="F69" s="31">
        <f t="shared" si="2"/>
        <v>0</v>
      </c>
    </row>
    <row r="70" spans="1:6" ht="15.9" customHeight="1">
      <c r="A70" s="41" t="s">
        <v>80</v>
      </c>
      <c r="B70" s="28"/>
      <c r="C70" s="29"/>
      <c r="D70" s="30"/>
      <c r="E70" s="29"/>
      <c r="F70" s="31">
        <f t="shared" si="2"/>
        <v>0</v>
      </c>
    </row>
    <row r="71" spans="1:6" ht="15.9" customHeight="1">
      <c r="A71" s="41" t="s">
        <v>81</v>
      </c>
      <c r="B71" s="28"/>
      <c r="C71" s="29"/>
      <c r="D71" s="30"/>
      <c r="E71" s="29"/>
      <c r="F71" s="31">
        <f t="shared" si="2"/>
        <v>0</v>
      </c>
    </row>
    <row r="72" spans="1:6" ht="15.9" customHeight="1">
      <c r="A72" s="41" t="s">
        <v>61</v>
      </c>
      <c r="B72" s="28"/>
      <c r="C72" s="29"/>
      <c r="D72" s="30"/>
      <c r="E72" s="29"/>
      <c r="F72" s="31">
        <f t="shared" si="2"/>
        <v>0</v>
      </c>
    </row>
    <row r="73" spans="1:6" ht="15.9" customHeight="1">
      <c r="A73" s="68" t="s">
        <v>15</v>
      </c>
      <c r="B73" s="40"/>
      <c r="C73" s="69"/>
      <c r="D73" s="70"/>
      <c r="E73" s="71"/>
      <c r="F73" s="72">
        <f>SUBTOTAL(9,F9:F72)</f>
        <v>0</v>
      </c>
    </row>
    <row r="74" spans="1:6" ht="15.9" customHeight="1">
      <c r="B74" s="28"/>
      <c r="C74" s="29"/>
      <c r="D74" s="30"/>
      <c r="E74" s="38"/>
      <c r="F74" s="31"/>
    </row>
    <row r="75" spans="1:6" ht="15.9" customHeight="1">
      <c r="A75" s="59" t="s">
        <v>141</v>
      </c>
      <c r="B75" s="28"/>
      <c r="C75" s="29"/>
      <c r="D75" s="30"/>
      <c r="E75" s="38"/>
      <c r="F75" s="31"/>
    </row>
    <row r="76" spans="1:6" ht="15.9" customHeight="1">
      <c r="B76" s="28"/>
      <c r="C76" s="29"/>
      <c r="D76" s="30"/>
      <c r="E76" s="29"/>
      <c r="F76" s="31">
        <f>ROUND(C76*E76,2)</f>
        <v>0</v>
      </c>
    </row>
    <row r="77" spans="1:6" ht="15.9" customHeight="1">
      <c r="B77" s="28"/>
      <c r="C77" s="29"/>
      <c r="D77" s="30"/>
      <c r="E77" s="29"/>
      <c r="F77" s="31">
        <f t="shared" ref="F77:F78" si="3">ROUND(C77*E77,2)</f>
        <v>0</v>
      </c>
    </row>
    <row r="78" spans="1:6" ht="15.9" customHeight="1">
      <c r="B78" s="28"/>
      <c r="C78" s="29"/>
      <c r="D78" s="30"/>
      <c r="E78" s="29"/>
      <c r="F78" s="31">
        <f t="shared" si="3"/>
        <v>0</v>
      </c>
    </row>
    <row r="79" spans="1:6" ht="15.9" customHeight="1" thickBot="1">
      <c r="A79" s="64" t="s">
        <v>153</v>
      </c>
      <c r="B79" s="84"/>
      <c r="C79" s="85"/>
      <c r="D79" s="86"/>
      <c r="E79" s="87"/>
      <c r="F79" s="65">
        <f>SUM(F73:F78)</f>
        <v>0</v>
      </c>
    </row>
    <row r="80" spans="1:6" ht="15.9" customHeight="1" thickTop="1">
      <c r="A80" s="58"/>
      <c r="B80" s="28"/>
      <c r="C80" s="29"/>
      <c r="D80" s="30"/>
      <c r="E80" s="38"/>
      <c r="F80" s="38"/>
    </row>
    <row r="81" spans="1:6" ht="15.9" customHeight="1" thickBot="1">
      <c r="A81" s="64" t="s">
        <v>145</v>
      </c>
      <c r="B81" s="86">
        <v>1</v>
      </c>
      <c r="C81" s="92">
        <f>IF(B81=1,F79,IF(B81=2,F79,IF(B81=3,F79, IF(B81=4, F41, IF(B81=5, F79,IF(B81=6,"0"))))))</f>
        <v>0</v>
      </c>
      <c r="D81" s="93"/>
      <c r="E81" s="93">
        <f>E85</f>
        <v>0.47899999999999998</v>
      </c>
      <c r="F81" s="65">
        <f>ROUND(C81*E81,2)</f>
        <v>0</v>
      </c>
    </row>
    <row r="82" spans="1:6" ht="15.9" customHeight="1" thickTop="1">
      <c r="A82" s="58"/>
      <c r="B82" s="28"/>
      <c r="C82" s="29"/>
      <c r="D82" s="30"/>
      <c r="E82" s="38"/>
      <c r="F82" s="38"/>
    </row>
    <row r="83" spans="1:6" ht="15.9" customHeight="1" thickBot="1">
      <c r="A83" s="64" t="s">
        <v>0</v>
      </c>
      <c r="B83" s="84"/>
      <c r="C83" s="85"/>
      <c r="D83" s="86"/>
      <c r="E83" s="87"/>
      <c r="F83" s="65">
        <f>F73+F81</f>
        <v>0</v>
      </c>
    </row>
    <row r="84" spans="1:6" ht="14.4" thickTop="1"/>
    <row r="85" spans="1:6">
      <c r="E85" s="94">
        <f>IF(B81=1,0.479,IF(B81=2,0.15,IF(B81=3,0.08, IF(B81=4, "Type in %", IF(B81=5,"Type in %",IF(B81=6,"1"))))))</f>
        <v>0.47899999999999998</v>
      </c>
    </row>
    <row r="87" spans="1:6">
      <c r="F87" s="126"/>
    </row>
  </sheetData>
  <mergeCells count="1">
    <mergeCell ref="C1:E1"/>
  </mergeCells>
  <printOptions horizontalCentered="1"/>
  <pageMargins left="0" right="0" top="0.75" bottom="0.5" header="0.5" footer="0.5"/>
  <pageSetup scale="5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Drop Down 1">
              <controlPr defaultSize="0" autoLine="0" autoPict="0">
                <anchor moveWithCells="1">
                  <from>
                    <xdr:col>1</xdr:col>
                    <xdr:colOff>0</xdr:colOff>
                    <xdr:row>79</xdr:row>
                    <xdr:rowOff>190500</xdr:rowOff>
                  </from>
                  <to>
                    <xdr:col>1</xdr:col>
                    <xdr:colOff>1866900</xdr:colOff>
                    <xdr:row>80</xdr:row>
                    <xdr:rowOff>190500</xdr:rowOff>
                  </to>
                </anchor>
              </controlPr>
            </control>
          </mc:Choice>
        </mc:AlternateContent>
        <mc:AlternateContent xmlns:mc="http://schemas.openxmlformats.org/markup-compatibility/2006">
          <mc:Choice Requires="x14">
            <control shapeId="13314" r:id="rId5" name="Drop Down 2">
              <controlPr defaultSize="0" autoLine="0" autoPict="0">
                <anchor moveWithCells="1">
                  <from>
                    <xdr:col>1</xdr:col>
                    <xdr:colOff>7620</xdr:colOff>
                    <xdr:row>25</xdr:row>
                    <xdr:rowOff>0</xdr:rowOff>
                  </from>
                  <to>
                    <xdr:col>1</xdr:col>
                    <xdr:colOff>1264920</xdr:colOff>
                    <xdr:row>26</xdr:row>
                    <xdr:rowOff>0</xdr:rowOff>
                  </to>
                </anchor>
              </controlPr>
            </control>
          </mc:Choice>
        </mc:AlternateContent>
        <mc:AlternateContent xmlns:mc="http://schemas.openxmlformats.org/markup-compatibility/2006">
          <mc:Choice Requires="x14">
            <control shapeId="13315" r:id="rId6" name="Drop Down 3">
              <controlPr defaultSize="0" autoLine="0" autoPict="0">
                <anchor moveWithCells="1">
                  <from>
                    <xdr:col>1</xdr:col>
                    <xdr:colOff>7620</xdr:colOff>
                    <xdr:row>26</xdr:row>
                    <xdr:rowOff>0</xdr:rowOff>
                  </from>
                  <to>
                    <xdr:col>1</xdr:col>
                    <xdr:colOff>1264920</xdr:colOff>
                    <xdr:row>27</xdr:row>
                    <xdr:rowOff>0</xdr:rowOff>
                  </to>
                </anchor>
              </controlPr>
            </control>
          </mc:Choice>
        </mc:AlternateContent>
        <mc:AlternateContent xmlns:mc="http://schemas.openxmlformats.org/markup-compatibility/2006">
          <mc:Choice Requires="x14">
            <control shapeId="13316" r:id="rId7" name="Drop Down 4">
              <controlPr defaultSize="0" autoLine="0" autoPict="0">
                <anchor moveWithCells="1">
                  <from>
                    <xdr:col>1</xdr:col>
                    <xdr:colOff>7620</xdr:colOff>
                    <xdr:row>27</xdr:row>
                    <xdr:rowOff>0</xdr:rowOff>
                  </from>
                  <to>
                    <xdr:col>1</xdr:col>
                    <xdr:colOff>1264920</xdr:colOff>
                    <xdr:row>28</xdr:row>
                    <xdr:rowOff>0</xdr:rowOff>
                  </to>
                </anchor>
              </controlPr>
            </control>
          </mc:Choice>
        </mc:AlternateContent>
        <mc:AlternateContent xmlns:mc="http://schemas.openxmlformats.org/markup-compatibility/2006">
          <mc:Choice Requires="x14">
            <control shapeId="13317" r:id="rId8" name="Drop Down 5">
              <controlPr defaultSize="0" autoLine="0" autoPict="0">
                <anchor moveWithCells="1">
                  <from>
                    <xdr:col>1</xdr:col>
                    <xdr:colOff>7620</xdr:colOff>
                    <xdr:row>28</xdr:row>
                    <xdr:rowOff>0</xdr:rowOff>
                  </from>
                  <to>
                    <xdr:col>1</xdr:col>
                    <xdr:colOff>1264920</xdr:colOff>
                    <xdr:row>29</xdr:row>
                    <xdr:rowOff>0</xdr:rowOff>
                  </to>
                </anchor>
              </controlPr>
            </control>
          </mc:Choice>
        </mc:AlternateContent>
        <mc:AlternateContent xmlns:mc="http://schemas.openxmlformats.org/markup-compatibility/2006">
          <mc:Choice Requires="x14">
            <control shapeId="13318" r:id="rId9" name="Drop Down 6">
              <controlPr defaultSize="0" autoLine="0" autoPict="0">
                <anchor moveWithCells="1">
                  <from>
                    <xdr:col>1</xdr:col>
                    <xdr:colOff>7620</xdr:colOff>
                    <xdr:row>30</xdr:row>
                    <xdr:rowOff>0</xdr:rowOff>
                  </from>
                  <to>
                    <xdr:col>1</xdr:col>
                    <xdr:colOff>1264920</xdr:colOff>
                    <xdr:row>31</xdr:row>
                    <xdr:rowOff>0</xdr:rowOff>
                  </to>
                </anchor>
              </controlPr>
            </control>
          </mc:Choice>
        </mc:AlternateContent>
        <mc:AlternateContent xmlns:mc="http://schemas.openxmlformats.org/markup-compatibility/2006">
          <mc:Choice Requires="x14">
            <control shapeId="13319" r:id="rId10" name="Drop Down 7">
              <controlPr defaultSize="0" autoLine="0" autoPict="0">
                <anchor moveWithCells="1">
                  <from>
                    <xdr:col>1</xdr:col>
                    <xdr:colOff>7620</xdr:colOff>
                    <xdr:row>31</xdr:row>
                    <xdr:rowOff>0</xdr:rowOff>
                  </from>
                  <to>
                    <xdr:col>1</xdr:col>
                    <xdr:colOff>1264920</xdr:colOff>
                    <xdr:row>32</xdr:row>
                    <xdr:rowOff>0</xdr:rowOff>
                  </to>
                </anchor>
              </controlPr>
            </control>
          </mc:Choice>
        </mc:AlternateContent>
        <mc:AlternateContent xmlns:mc="http://schemas.openxmlformats.org/markup-compatibility/2006">
          <mc:Choice Requires="x14">
            <control shapeId="13320" r:id="rId11" name="Drop Down 8">
              <controlPr defaultSize="0" autoLine="0" autoPict="0">
                <anchor moveWithCells="1">
                  <from>
                    <xdr:col>1</xdr:col>
                    <xdr:colOff>7620</xdr:colOff>
                    <xdr:row>32</xdr:row>
                    <xdr:rowOff>0</xdr:rowOff>
                  </from>
                  <to>
                    <xdr:col>1</xdr:col>
                    <xdr:colOff>1264920</xdr:colOff>
                    <xdr:row>33</xdr:row>
                    <xdr:rowOff>0</xdr:rowOff>
                  </to>
                </anchor>
              </controlPr>
            </control>
          </mc:Choice>
        </mc:AlternateContent>
        <mc:AlternateContent xmlns:mc="http://schemas.openxmlformats.org/markup-compatibility/2006">
          <mc:Choice Requires="x14">
            <control shapeId="13321" r:id="rId12" name="Drop Down 9">
              <controlPr defaultSize="0" autoLine="0" autoPict="0">
                <anchor moveWithCells="1">
                  <from>
                    <xdr:col>1</xdr:col>
                    <xdr:colOff>7620</xdr:colOff>
                    <xdr:row>33</xdr:row>
                    <xdr:rowOff>0</xdr:rowOff>
                  </from>
                  <to>
                    <xdr:col>1</xdr:col>
                    <xdr:colOff>1264920</xdr:colOff>
                    <xdr:row>34</xdr:row>
                    <xdr:rowOff>0</xdr:rowOff>
                  </to>
                </anchor>
              </controlPr>
            </control>
          </mc:Choice>
        </mc:AlternateContent>
        <mc:AlternateContent xmlns:mc="http://schemas.openxmlformats.org/markup-compatibility/2006">
          <mc:Choice Requires="x14">
            <control shapeId="13322" r:id="rId13" name="Drop Down 10">
              <controlPr defaultSize="0" autoLine="0" autoPict="0">
                <anchor moveWithCells="1">
                  <from>
                    <xdr:col>1</xdr:col>
                    <xdr:colOff>7620</xdr:colOff>
                    <xdr:row>35</xdr:row>
                    <xdr:rowOff>0</xdr:rowOff>
                  </from>
                  <to>
                    <xdr:col>1</xdr:col>
                    <xdr:colOff>1264920</xdr:colOff>
                    <xdr:row>36</xdr:row>
                    <xdr:rowOff>0</xdr:rowOff>
                  </to>
                </anchor>
              </controlPr>
            </control>
          </mc:Choice>
        </mc:AlternateContent>
        <mc:AlternateContent xmlns:mc="http://schemas.openxmlformats.org/markup-compatibility/2006">
          <mc:Choice Requires="x14">
            <control shapeId="13323" r:id="rId14" name="Drop Down 11">
              <controlPr defaultSize="0" autoLine="0" autoPict="0">
                <anchor moveWithCells="1">
                  <from>
                    <xdr:col>1</xdr:col>
                    <xdr:colOff>7620</xdr:colOff>
                    <xdr:row>36</xdr:row>
                    <xdr:rowOff>0</xdr:rowOff>
                  </from>
                  <to>
                    <xdr:col>1</xdr:col>
                    <xdr:colOff>1264920</xdr:colOff>
                    <xdr:row>37</xdr:row>
                    <xdr:rowOff>0</xdr:rowOff>
                  </to>
                </anchor>
              </controlPr>
            </control>
          </mc:Choice>
        </mc:AlternateContent>
        <mc:AlternateContent xmlns:mc="http://schemas.openxmlformats.org/markup-compatibility/2006">
          <mc:Choice Requires="x14">
            <control shapeId="13324" r:id="rId15" name="Drop Down 12">
              <controlPr defaultSize="0" autoLine="0" autoPict="0">
                <anchor moveWithCells="1">
                  <from>
                    <xdr:col>1</xdr:col>
                    <xdr:colOff>7620</xdr:colOff>
                    <xdr:row>37</xdr:row>
                    <xdr:rowOff>0</xdr:rowOff>
                  </from>
                  <to>
                    <xdr:col>1</xdr:col>
                    <xdr:colOff>1264920</xdr:colOff>
                    <xdr:row>38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87"/>
  <sheetViews>
    <sheetView zoomScale="90" zoomScaleNormal="90" zoomScaleSheetLayoutView="100" workbookViewId="0">
      <pane ySplit="6" topLeftCell="A7" activePane="bottomLeft" state="frozenSplit"/>
      <selection activeCell="C82" sqref="C82"/>
      <selection pane="bottomLeft" activeCell="F87" sqref="F87"/>
    </sheetView>
  </sheetViews>
  <sheetFormatPr defaultColWidth="11.44140625" defaultRowHeight="13.8"/>
  <cols>
    <col min="1" max="1" width="39.33203125" style="41" customWidth="1"/>
    <col min="2" max="2" width="60.5546875" style="26" customWidth="1"/>
    <col min="3" max="3" width="19.33203125" style="91" customWidth="1"/>
    <col min="4" max="4" width="18.109375" style="27" customWidth="1"/>
    <col min="5" max="5" width="17.88671875" style="41" customWidth="1"/>
    <col min="6" max="6" width="18.109375" style="41" customWidth="1"/>
    <col min="7" max="16384" width="11.44140625" style="41"/>
  </cols>
  <sheetData>
    <row r="1" spans="1:7" ht="12.75" customHeight="1">
      <c r="A1" s="78" t="s">
        <v>100</v>
      </c>
      <c r="B1" s="79"/>
      <c r="C1" s="141" t="s">
        <v>137</v>
      </c>
      <c r="D1" s="142"/>
      <c r="E1" s="142"/>
      <c r="F1" s="76"/>
      <c r="G1" s="38"/>
    </row>
    <row r="2" spans="1:7" ht="12.75" customHeight="1">
      <c r="A2" s="54" t="s">
        <v>101</v>
      </c>
      <c r="B2" s="16">
        <f>'Year 1'!B2:F2</f>
        <v>0</v>
      </c>
      <c r="C2" s="16"/>
      <c r="D2" s="16"/>
      <c r="E2" s="16"/>
      <c r="F2" s="16"/>
    </row>
    <row r="3" spans="1:7">
      <c r="A3" s="54" t="s">
        <v>102</v>
      </c>
      <c r="B3" s="16">
        <f>'Year 1'!B3:F3</f>
        <v>0</v>
      </c>
      <c r="C3" s="16"/>
      <c r="D3" s="16"/>
      <c r="E3" s="16"/>
      <c r="F3" s="16"/>
    </row>
    <row r="4" spans="1:7">
      <c r="A4" s="54" t="s">
        <v>103</v>
      </c>
      <c r="B4" s="77">
        <f>'Year 1'!B4:F4</f>
        <v>0</v>
      </c>
      <c r="C4" s="16"/>
      <c r="D4" s="16"/>
      <c r="E4" s="16"/>
      <c r="F4" s="16"/>
    </row>
    <row r="5" spans="1:7">
      <c r="A5" s="55" t="s">
        <v>18</v>
      </c>
      <c r="B5" s="56"/>
      <c r="C5" s="18" t="s">
        <v>104</v>
      </c>
      <c r="D5" s="19"/>
      <c r="E5" s="18" t="s">
        <v>105</v>
      </c>
      <c r="F5" s="19"/>
    </row>
    <row r="6" spans="1:7" s="58" customFormat="1" ht="14.4" thickBot="1">
      <c r="A6" s="57" t="s">
        <v>3</v>
      </c>
      <c r="B6" s="80" t="s">
        <v>6</v>
      </c>
      <c r="C6" s="95" t="s">
        <v>85</v>
      </c>
      <c r="D6" s="81" t="s">
        <v>7</v>
      </c>
      <c r="E6" s="81" t="s">
        <v>86</v>
      </c>
      <c r="F6" s="81" t="s">
        <v>140</v>
      </c>
    </row>
    <row r="7" spans="1:7" ht="15.9" customHeight="1">
      <c r="A7" s="59" t="s">
        <v>10</v>
      </c>
      <c r="C7" s="82"/>
      <c r="D7" s="83"/>
    </row>
    <row r="8" spans="1:7" ht="15.9" customHeight="1">
      <c r="A8" s="60" t="s">
        <v>8</v>
      </c>
      <c r="C8" s="82"/>
      <c r="D8" s="83"/>
    </row>
    <row r="9" spans="1:7" ht="15.9" customHeight="1">
      <c r="A9" s="24"/>
      <c r="B9" s="75"/>
      <c r="C9" s="29"/>
      <c r="D9" s="30"/>
      <c r="E9" s="29"/>
      <c r="F9" s="31">
        <f>ROUND(C9*E9,2)</f>
        <v>0</v>
      </c>
    </row>
    <row r="10" spans="1:7" ht="15.9" customHeight="1">
      <c r="A10" s="24"/>
      <c r="B10" s="75"/>
      <c r="C10" s="29"/>
      <c r="D10" s="76"/>
      <c r="E10" s="29"/>
      <c r="F10" s="31">
        <f t="shared" ref="F10:F21" si="0">ROUND(C10*E10,2)</f>
        <v>0</v>
      </c>
    </row>
    <row r="11" spans="1:7" ht="15.9" customHeight="1">
      <c r="A11" s="24"/>
      <c r="B11" s="75"/>
      <c r="C11" s="29"/>
      <c r="D11" s="76"/>
      <c r="E11" s="29"/>
      <c r="F11" s="31">
        <f t="shared" si="0"/>
        <v>0</v>
      </c>
    </row>
    <row r="12" spans="1:7" ht="15.9" customHeight="1">
      <c r="A12" s="24"/>
      <c r="B12" s="75"/>
      <c r="C12" s="29"/>
      <c r="D12" s="76"/>
      <c r="E12" s="29"/>
      <c r="F12" s="31">
        <f t="shared" si="0"/>
        <v>0</v>
      </c>
    </row>
    <row r="13" spans="1:7" ht="15.9" customHeight="1">
      <c r="A13" s="60" t="s">
        <v>4</v>
      </c>
      <c r="B13" s="61"/>
      <c r="C13" s="29"/>
      <c r="E13" s="31"/>
      <c r="F13" s="31">
        <f t="shared" si="0"/>
        <v>0</v>
      </c>
    </row>
    <row r="14" spans="1:7" ht="15.9" customHeight="1">
      <c r="A14" s="24"/>
      <c r="B14" s="74"/>
      <c r="C14" s="29"/>
      <c r="E14" s="29"/>
      <c r="F14" s="31">
        <f t="shared" si="0"/>
        <v>0</v>
      </c>
    </row>
    <row r="15" spans="1:7" ht="15.9" customHeight="1">
      <c r="A15" s="24"/>
      <c r="B15" s="25"/>
      <c r="C15" s="29"/>
      <c r="D15" s="30"/>
      <c r="E15" s="29"/>
      <c r="F15" s="31">
        <f t="shared" si="0"/>
        <v>0</v>
      </c>
    </row>
    <row r="16" spans="1:7" ht="15.9" customHeight="1">
      <c r="A16" s="24"/>
      <c r="B16" s="28" t="s">
        <v>147</v>
      </c>
      <c r="C16" s="32"/>
      <c r="D16" s="30"/>
      <c r="E16" s="29"/>
      <c r="F16" s="31">
        <f t="shared" si="0"/>
        <v>0</v>
      </c>
    </row>
    <row r="17" spans="1:6" ht="15.9" customHeight="1">
      <c r="A17" s="24"/>
      <c r="B17" s="28"/>
      <c r="C17" s="32"/>
      <c r="D17" s="30"/>
      <c r="E17" s="29"/>
      <c r="F17" s="31">
        <f t="shared" si="0"/>
        <v>0</v>
      </c>
    </row>
    <row r="18" spans="1:6" ht="15.9" customHeight="1">
      <c r="A18" s="60" t="s">
        <v>9</v>
      </c>
      <c r="C18" s="62"/>
      <c r="D18" s="63"/>
      <c r="E18" s="31"/>
      <c r="F18" s="31">
        <f t="shared" si="0"/>
        <v>0</v>
      </c>
    </row>
    <row r="19" spans="1:6" ht="15.9" customHeight="1">
      <c r="A19" s="24" t="s">
        <v>82</v>
      </c>
      <c r="B19" s="28"/>
      <c r="C19" s="29"/>
      <c r="D19" s="30"/>
      <c r="E19" s="29"/>
      <c r="F19" s="31">
        <f t="shared" si="0"/>
        <v>0</v>
      </c>
    </row>
    <row r="20" spans="1:6" ht="15.9" customHeight="1">
      <c r="A20" s="24" t="s">
        <v>83</v>
      </c>
      <c r="B20" s="28"/>
      <c r="C20" s="29"/>
      <c r="D20" s="30"/>
      <c r="E20" s="29"/>
      <c r="F20" s="31">
        <f t="shared" si="0"/>
        <v>0</v>
      </c>
    </row>
    <row r="21" spans="1:6" ht="15.9" customHeight="1">
      <c r="A21" s="24" t="s">
        <v>84</v>
      </c>
      <c r="B21" s="28"/>
      <c r="C21" s="29"/>
      <c r="D21" s="30"/>
      <c r="E21" s="29"/>
      <c r="F21" s="31">
        <f t="shared" si="0"/>
        <v>0</v>
      </c>
    </row>
    <row r="22" spans="1:6" ht="15.9" customHeight="1" thickBot="1">
      <c r="A22" s="64" t="s">
        <v>11</v>
      </c>
      <c r="B22" s="84"/>
      <c r="C22" s="85"/>
      <c r="D22" s="86"/>
      <c r="E22" s="87"/>
      <c r="F22" s="65">
        <f>SUBTOTAL(9,F9:F21)</f>
        <v>0</v>
      </c>
    </row>
    <row r="23" spans="1:6" ht="15.9" customHeight="1" thickTop="1">
      <c r="A23" s="24"/>
      <c r="B23" s="28"/>
      <c r="C23" s="29"/>
      <c r="D23" s="30"/>
      <c r="E23" s="38"/>
      <c r="F23" s="38"/>
    </row>
    <row r="24" spans="1:6" ht="15.9" customHeight="1">
      <c r="A24" s="66" t="s">
        <v>5</v>
      </c>
      <c r="B24" s="28"/>
      <c r="C24" s="88"/>
      <c r="D24" s="89"/>
      <c r="E24" s="38"/>
      <c r="F24" s="38"/>
    </row>
    <row r="25" spans="1:6" ht="15.9" customHeight="1">
      <c r="A25" s="60" t="s">
        <v>8</v>
      </c>
      <c r="B25" s="28"/>
      <c r="C25" s="88"/>
      <c r="D25" s="89"/>
      <c r="E25" s="38"/>
      <c r="F25" s="38"/>
    </row>
    <row r="26" spans="1:6" ht="15.9" customHeight="1">
      <c r="A26" s="53">
        <f>A9</f>
        <v>0</v>
      </c>
      <c r="B26" s="26">
        <v>2</v>
      </c>
      <c r="C26" s="29">
        <f>F9</f>
        <v>0</v>
      </c>
      <c r="E26" s="67">
        <f>IF(B26=1,'Fringe Benefit Rate'!$B$6,'Fringe Benefit Rate'!$B$8)</f>
        <v>4.0500000000000001E-2</v>
      </c>
      <c r="F26" s="31">
        <f>ROUND(C26*E26,2)</f>
        <v>0</v>
      </c>
    </row>
    <row r="27" spans="1:6" ht="15.9" customHeight="1">
      <c r="A27" s="53">
        <f>A10</f>
        <v>0</v>
      </c>
      <c r="B27" s="26">
        <v>2</v>
      </c>
      <c r="C27" s="29">
        <f>F10</f>
        <v>0</v>
      </c>
      <c r="E27" s="67">
        <f>IF(B27=1,'Fringe Benefit Rate'!$B$6,'Fringe Benefit Rate'!$B$8)</f>
        <v>4.0500000000000001E-2</v>
      </c>
      <c r="F27" s="31">
        <f t="shared" ref="F27:F38" si="1">ROUND(C27*E27,2)</f>
        <v>0</v>
      </c>
    </row>
    <row r="28" spans="1:6" ht="15.9" customHeight="1">
      <c r="A28" s="53">
        <f>A11</f>
        <v>0</v>
      </c>
      <c r="B28" s="26">
        <v>2</v>
      </c>
      <c r="C28" s="29">
        <f>F11</f>
        <v>0</v>
      </c>
      <c r="E28" s="67">
        <f>IF(B28=1,'Fringe Benefit Rate'!$B$6,'Fringe Benefit Rate'!$B$8)</f>
        <v>4.0500000000000001E-2</v>
      </c>
      <c r="F28" s="31">
        <f t="shared" si="1"/>
        <v>0</v>
      </c>
    </row>
    <row r="29" spans="1:6" ht="15.9" customHeight="1">
      <c r="A29" s="53">
        <f>A12</f>
        <v>0</v>
      </c>
      <c r="B29" s="26">
        <v>1</v>
      </c>
      <c r="C29" s="29">
        <f>F12</f>
        <v>0</v>
      </c>
      <c r="E29" s="67">
        <f>IF(B29=1,'Fringe Benefit Rate'!$B$6,'Fringe Benefit Rate'!$B$8)</f>
        <v>0.64600000000000002</v>
      </c>
      <c r="F29" s="31">
        <f t="shared" si="1"/>
        <v>0</v>
      </c>
    </row>
    <row r="30" spans="1:6" ht="15.9" customHeight="1">
      <c r="A30" s="60" t="s">
        <v>4</v>
      </c>
      <c r="B30" s="90"/>
      <c r="C30" s="62"/>
      <c r="D30" s="63"/>
      <c r="E30" s="67"/>
      <c r="F30" s="31">
        <f t="shared" si="1"/>
        <v>0</v>
      </c>
    </row>
    <row r="31" spans="1:6" ht="15.9" customHeight="1">
      <c r="A31" s="53">
        <f>A14</f>
        <v>0</v>
      </c>
      <c r="B31" s="90">
        <v>1</v>
      </c>
      <c r="C31" s="29">
        <f>F14</f>
        <v>0</v>
      </c>
      <c r="D31" s="30"/>
      <c r="E31" s="67">
        <f>IF(B31=1,'Fringe Benefit Rate'!$B$9,'Fringe Benefit Rate'!$B$10)</f>
        <v>0.64600000000000002</v>
      </c>
      <c r="F31" s="31">
        <f t="shared" si="1"/>
        <v>0</v>
      </c>
    </row>
    <row r="32" spans="1:6" ht="15.9" customHeight="1">
      <c r="A32" s="53">
        <f>A15</f>
        <v>0</v>
      </c>
      <c r="B32" s="90">
        <v>1</v>
      </c>
      <c r="C32" s="29">
        <f>F15</f>
        <v>0</v>
      </c>
      <c r="D32" s="30"/>
      <c r="E32" s="67">
        <f>IF(B32=1,'Fringe Benefit Rate'!$B$9,'Fringe Benefit Rate'!$B$10)</f>
        <v>0.64600000000000002</v>
      </c>
      <c r="F32" s="31">
        <f t="shared" si="1"/>
        <v>0</v>
      </c>
    </row>
    <row r="33" spans="1:6" ht="15.9" customHeight="1">
      <c r="A33" s="53">
        <f>A16</f>
        <v>0</v>
      </c>
      <c r="B33" s="90">
        <v>1</v>
      </c>
      <c r="C33" s="29">
        <f>F16</f>
        <v>0</v>
      </c>
      <c r="D33" s="30"/>
      <c r="E33" s="67">
        <f>IF(B33=1,'Fringe Benefit Rate'!$B$9,'Fringe Benefit Rate'!$B$10)</f>
        <v>0.64600000000000002</v>
      </c>
      <c r="F33" s="31">
        <f t="shared" si="1"/>
        <v>0</v>
      </c>
    </row>
    <row r="34" spans="1:6" ht="15.9" customHeight="1">
      <c r="A34" s="53">
        <f>A17</f>
        <v>0</v>
      </c>
      <c r="B34" s="90">
        <v>1</v>
      </c>
      <c r="C34" s="29">
        <f>F17</f>
        <v>0</v>
      </c>
      <c r="D34" s="30"/>
      <c r="E34" s="67">
        <f>IF(B34=1,'Fringe Benefit Rate'!$B$9,'Fringe Benefit Rate'!$B$10)</f>
        <v>0.64600000000000002</v>
      </c>
      <c r="F34" s="31">
        <f t="shared" si="1"/>
        <v>0</v>
      </c>
    </row>
    <row r="35" spans="1:6" ht="15.9" customHeight="1">
      <c r="A35" s="60" t="s">
        <v>9</v>
      </c>
      <c r="B35" s="90"/>
      <c r="C35" s="29"/>
      <c r="D35" s="63"/>
      <c r="E35" s="67"/>
      <c r="F35" s="31">
        <f t="shared" si="1"/>
        <v>0</v>
      </c>
    </row>
    <row r="36" spans="1:6" ht="15.9" customHeight="1">
      <c r="A36" s="24" t="s">
        <v>82</v>
      </c>
      <c r="B36" s="90">
        <v>1</v>
      </c>
      <c r="C36" s="29">
        <f>F19</f>
        <v>0</v>
      </c>
      <c r="D36" s="30"/>
      <c r="E36" s="67">
        <f>IF(B36=1,'Fringe Benefit Rate'!$B$11,'Fringe Benefit Rate'!$B$12)</f>
        <v>2.5999999999999999E-2</v>
      </c>
      <c r="F36" s="31">
        <f t="shared" si="1"/>
        <v>0</v>
      </c>
    </row>
    <row r="37" spans="1:6" ht="15.9" customHeight="1">
      <c r="A37" s="24" t="s">
        <v>83</v>
      </c>
      <c r="B37" s="90">
        <v>1</v>
      </c>
      <c r="C37" s="29">
        <f>F20</f>
        <v>0</v>
      </c>
      <c r="D37" s="30"/>
      <c r="E37" s="67">
        <f>IF(B37=1,'Fringe Benefit Rate'!$B$11,'Fringe Benefit Rate'!$B$12)</f>
        <v>2.5999999999999999E-2</v>
      </c>
      <c r="F37" s="31">
        <f t="shared" si="1"/>
        <v>0</v>
      </c>
    </row>
    <row r="38" spans="1:6" ht="15.9" customHeight="1">
      <c r="A38" s="24" t="s">
        <v>84</v>
      </c>
      <c r="B38" s="90">
        <v>2</v>
      </c>
      <c r="C38" s="29">
        <f>F21</f>
        <v>0</v>
      </c>
      <c r="D38" s="30"/>
      <c r="E38" s="67">
        <f>IF(B38=1,'Fringe Benefit Rate'!$B$11,'Fringe Benefit Rate'!$B$12)</f>
        <v>4.0500000000000001E-2</v>
      </c>
      <c r="F38" s="31">
        <f t="shared" si="1"/>
        <v>0</v>
      </c>
    </row>
    <row r="39" spans="1:6" ht="15.9" customHeight="1" thickBot="1">
      <c r="A39" s="64" t="s">
        <v>12</v>
      </c>
      <c r="B39" s="84"/>
      <c r="C39" s="85"/>
      <c r="D39" s="86"/>
      <c r="E39" s="87"/>
      <c r="F39" s="65">
        <f>SUBTOTAL(9,F26:F38)</f>
        <v>0</v>
      </c>
    </row>
    <row r="40" spans="1:6" ht="15.9" customHeight="1" thickTop="1"/>
    <row r="41" spans="1:6" ht="15.9" customHeight="1" thickBot="1">
      <c r="A41" s="64" t="s">
        <v>13</v>
      </c>
      <c r="B41" s="84"/>
      <c r="C41" s="85"/>
      <c r="D41" s="86"/>
      <c r="E41" s="87"/>
      <c r="F41" s="65">
        <f>SUBTOTAL(9,F9:F38)</f>
        <v>0</v>
      </c>
    </row>
    <row r="42" spans="1:6" ht="15.9" customHeight="1" thickTop="1">
      <c r="A42" s="58"/>
      <c r="B42" s="28"/>
      <c r="C42" s="29"/>
      <c r="D42" s="30"/>
      <c r="E42" s="38"/>
      <c r="F42" s="38"/>
    </row>
    <row r="43" spans="1:6" ht="15.9" customHeight="1">
      <c r="A43" s="66" t="s">
        <v>1</v>
      </c>
      <c r="B43" s="28"/>
      <c r="C43" s="29"/>
      <c r="D43" s="30"/>
      <c r="E43" s="38"/>
      <c r="F43" s="38"/>
    </row>
    <row r="44" spans="1:6" ht="15.9" customHeight="1">
      <c r="A44" s="41" t="s">
        <v>57</v>
      </c>
      <c r="B44" s="28"/>
      <c r="C44" s="29"/>
      <c r="D44" s="30"/>
      <c r="E44" s="29"/>
      <c r="F44" s="31">
        <f>ROUND(C44*E44,2)</f>
        <v>0</v>
      </c>
    </row>
    <row r="45" spans="1:6" ht="15.9" customHeight="1">
      <c r="A45" s="41" t="s">
        <v>58</v>
      </c>
      <c r="B45" s="28"/>
      <c r="C45" s="29"/>
      <c r="D45" s="30"/>
      <c r="E45" s="29"/>
      <c r="F45" s="31">
        <f t="shared" ref="F45:F72" si="2">ROUND(C45*E45,2)</f>
        <v>0</v>
      </c>
    </row>
    <row r="46" spans="1:6" ht="15.9" customHeight="1">
      <c r="A46" s="41" t="s">
        <v>59</v>
      </c>
      <c r="B46" s="28"/>
      <c r="C46" s="29"/>
      <c r="D46" s="30"/>
      <c r="E46" s="29"/>
      <c r="F46" s="31">
        <f t="shared" si="2"/>
        <v>0</v>
      </c>
    </row>
    <row r="47" spans="1:6" ht="15.9" customHeight="1">
      <c r="A47" s="41" t="s">
        <v>60</v>
      </c>
      <c r="B47" s="28"/>
      <c r="C47" s="29"/>
      <c r="D47" s="30"/>
      <c r="E47" s="29"/>
      <c r="F47" s="31">
        <f t="shared" si="2"/>
        <v>0</v>
      </c>
    </row>
    <row r="48" spans="1:6" ht="15.9" customHeight="1">
      <c r="A48" s="66" t="s">
        <v>14</v>
      </c>
      <c r="B48" s="28"/>
      <c r="C48" s="29"/>
      <c r="D48" s="30"/>
      <c r="E48" s="29"/>
      <c r="F48" s="31">
        <f t="shared" si="2"/>
        <v>0</v>
      </c>
    </row>
    <row r="49" spans="1:6" ht="15.9" customHeight="1">
      <c r="A49" s="41" t="s">
        <v>62</v>
      </c>
      <c r="B49" s="28"/>
      <c r="C49" s="29"/>
      <c r="D49" s="30"/>
      <c r="E49" s="29"/>
      <c r="F49" s="31">
        <f t="shared" si="2"/>
        <v>0</v>
      </c>
    </row>
    <row r="50" spans="1:6" ht="15.9" customHeight="1">
      <c r="A50" s="41" t="s">
        <v>63</v>
      </c>
      <c r="B50" s="28"/>
      <c r="C50" s="29"/>
      <c r="D50" s="30"/>
      <c r="E50" s="29"/>
      <c r="F50" s="31">
        <f t="shared" si="2"/>
        <v>0</v>
      </c>
    </row>
    <row r="51" spans="1:6" ht="15.9" customHeight="1">
      <c r="A51" s="41" t="s">
        <v>64</v>
      </c>
      <c r="B51" s="28"/>
      <c r="C51" s="29"/>
      <c r="D51" s="30"/>
      <c r="E51" s="29"/>
      <c r="F51" s="31">
        <f t="shared" si="2"/>
        <v>0</v>
      </c>
    </row>
    <row r="52" spans="1:6" ht="15.9" customHeight="1">
      <c r="A52" s="41" t="s">
        <v>65</v>
      </c>
      <c r="B52" s="28"/>
      <c r="C52" s="29"/>
      <c r="D52" s="30"/>
      <c r="E52" s="29"/>
      <c r="F52" s="31">
        <f t="shared" si="2"/>
        <v>0</v>
      </c>
    </row>
    <row r="53" spans="1:6" ht="15.9" customHeight="1">
      <c r="A53" s="41" t="s">
        <v>66</v>
      </c>
      <c r="B53" s="28"/>
      <c r="C53" s="29"/>
      <c r="D53" s="30"/>
      <c r="E53" s="29"/>
      <c r="F53" s="31">
        <f t="shared" si="2"/>
        <v>0</v>
      </c>
    </row>
    <row r="54" spans="1:6" ht="15.9" customHeight="1">
      <c r="A54" s="66" t="s">
        <v>70</v>
      </c>
      <c r="B54" s="28"/>
      <c r="C54" s="29"/>
      <c r="D54" s="30"/>
      <c r="E54" s="29"/>
      <c r="F54" s="31">
        <f t="shared" si="2"/>
        <v>0</v>
      </c>
    </row>
    <row r="55" spans="1:6" ht="15.9" customHeight="1">
      <c r="A55" s="41" t="s">
        <v>203</v>
      </c>
      <c r="B55" s="28"/>
      <c r="C55" s="29"/>
      <c r="D55" s="30"/>
      <c r="E55" s="29"/>
      <c r="F55" s="31">
        <f t="shared" si="2"/>
        <v>0</v>
      </c>
    </row>
    <row r="56" spans="1:6" ht="15.9" customHeight="1">
      <c r="A56" s="41" t="s">
        <v>71</v>
      </c>
      <c r="B56" s="28"/>
      <c r="C56" s="29"/>
      <c r="D56" s="30"/>
      <c r="E56" s="29"/>
      <c r="F56" s="31">
        <f t="shared" si="2"/>
        <v>0</v>
      </c>
    </row>
    <row r="57" spans="1:6" ht="15.9" customHeight="1">
      <c r="A57" s="41" t="s">
        <v>72</v>
      </c>
      <c r="B57" s="28"/>
      <c r="C57" s="29"/>
      <c r="D57" s="30"/>
      <c r="E57" s="29"/>
      <c r="F57" s="31">
        <f t="shared" si="2"/>
        <v>0</v>
      </c>
    </row>
    <row r="58" spans="1:6" ht="15.9" customHeight="1">
      <c r="A58" s="41" t="s">
        <v>73</v>
      </c>
      <c r="B58" s="28"/>
      <c r="C58" s="29"/>
      <c r="D58" s="30"/>
      <c r="E58" s="29"/>
      <c r="F58" s="31">
        <f t="shared" si="2"/>
        <v>0</v>
      </c>
    </row>
    <row r="59" spans="1:6" ht="15.9" customHeight="1">
      <c r="A59" s="41" t="s">
        <v>74</v>
      </c>
      <c r="B59" s="28"/>
      <c r="C59" s="29"/>
      <c r="D59" s="30"/>
      <c r="E59" s="29"/>
      <c r="F59" s="31">
        <f t="shared" si="2"/>
        <v>0</v>
      </c>
    </row>
    <row r="60" spans="1:6" ht="15.9" customHeight="1">
      <c r="A60" s="41" t="s">
        <v>75</v>
      </c>
      <c r="B60" s="28"/>
      <c r="C60" s="29"/>
      <c r="D60" s="30"/>
      <c r="E60" s="29"/>
      <c r="F60" s="31">
        <f t="shared" si="2"/>
        <v>0</v>
      </c>
    </row>
    <row r="61" spans="1:6" ht="15.9" customHeight="1">
      <c r="A61" s="66" t="s">
        <v>19</v>
      </c>
      <c r="B61" s="28"/>
      <c r="C61" s="29"/>
      <c r="D61" s="30"/>
      <c r="E61" s="29"/>
      <c r="F61" s="31">
        <f t="shared" si="2"/>
        <v>0</v>
      </c>
    </row>
    <row r="62" spans="1:6" ht="15.9" customHeight="1">
      <c r="A62" s="41" t="s">
        <v>67</v>
      </c>
      <c r="B62" s="28"/>
      <c r="C62" s="29"/>
      <c r="D62" s="30"/>
      <c r="E62" s="29"/>
      <c r="F62" s="31">
        <f t="shared" si="2"/>
        <v>0</v>
      </c>
    </row>
    <row r="63" spans="1:6" ht="15.9" customHeight="1">
      <c r="A63" s="41" t="s">
        <v>68</v>
      </c>
      <c r="B63" s="28"/>
      <c r="C63" s="29"/>
      <c r="D63" s="30"/>
      <c r="E63" s="29"/>
      <c r="F63" s="31">
        <f t="shared" si="2"/>
        <v>0</v>
      </c>
    </row>
    <row r="64" spans="1:6" ht="15.9" customHeight="1">
      <c r="A64" s="41" t="s">
        <v>69</v>
      </c>
      <c r="B64" s="28"/>
      <c r="C64" s="29"/>
      <c r="D64" s="30"/>
      <c r="E64" s="29"/>
      <c r="F64" s="31">
        <f t="shared" si="2"/>
        <v>0</v>
      </c>
    </row>
    <row r="65" spans="1:6" ht="15.9" customHeight="1">
      <c r="A65" s="66" t="s">
        <v>20</v>
      </c>
      <c r="B65" s="28"/>
      <c r="C65" s="29"/>
      <c r="D65" s="30"/>
      <c r="E65" s="29"/>
      <c r="F65" s="31">
        <f t="shared" si="2"/>
        <v>0</v>
      </c>
    </row>
    <row r="66" spans="1:6" ht="15.9" customHeight="1">
      <c r="A66" s="41" t="s">
        <v>76</v>
      </c>
      <c r="B66" s="28"/>
      <c r="C66" s="29"/>
      <c r="D66" s="30"/>
      <c r="E66" s="29"/>
      <c r="F66" s="31">
        <f t="shared" si="2"/>
        <v>0</v>
      </c>
    </row>
    <row r="67" spans="1:6" ht="15.9" customHeight="1">
      <c r="A67" s="41" t="s">
        <v>77</v>
      </c>
      <c r="B67" s="28"/>
      <c r="C67" s="29"/>
      <c r="D67" s="30"/>
      <c r="E67" s="29"/>
      <c r="F67" s="31">
        <f t="shared" si="2"/>
        <v>0</v>
      </c>
    </row>
    <row r="68" spans="1:6" ht="15.9" customHeight="1">
      <c r="A68" s="41" t="s">
        <v>78</v>
      </c>
      <c r="B68" s="28"/>
      <c r="C68" s="29"/>
      <c r="D68" s="30"/>
      <c r="E68" s="29"/>
      <c r="F68" s="31">
        <f t="shared" si="2"/>
        <v>0</v>
      </c>
    </row>
    <row r="69" spans="1:6" ht="15.9" customHeight="1">
      <c r="A69" s="41" t="s">
        <v>79</v>
      </c>
      <c r="B69" s="28"/>
      <c r="C69" s="29"/>
      <c r="D69" s="30"/>
      <c r="E69" s="29"/>
      <c r="F69" s="31">
        <f t="shared" si="2"/>
        <v>0</v>
      </c>
    </row>
    <row r="70" spans="1:6" ht="15.9" customHeight="1">
      <c r="A70" s="41" t="s">
        <v>80</v>
      </c>
      <c r="B70" s="28"/>
      <c r="C70" s="29"/>
      <c r="D70" s="30"/>
      <c r="E70" s="29"/>
      <c r="F70" s="31">
        <f t="shared" si="2"/>
        <v>0</v>
      </c>
    </row>
    <row r="71" spans="1:6" ht="15.9" customHeight="1">
      <c r="A71" s="41" t="s">
        <v>81</v>
      </c>
      <c r="B71" s="28"/>
      <c r="C71" s="29"/>
      <c r="D71" s="30"/>
      <c r="E71" s="29"/>
      <c r="F71" s="31">
        <f t="shared" si="2"/>
        <v>0</v>
      </c>
    </row>
    <row r="72" spans="1:6" ht="15.9" customHeight="1">
      <c r="A72" s="41" t="s">
        <v>61</v>
      </c>
      <c r="B72" s="28"/>
      <c r="C72" s="29"/>
      <c r="D72" s="30"/>
      <c r="E72" s="29"/>
      <c r="F72" s="31">
        <f t="shared" si="2"/>
        <v>0</v>
      </c>
    </row>
    <row r="73" spans="1:6" ht="15.9" customHeight="1">
      <c r="A73" s="68" t="s">
        <v>15</v>
      </c>
      <c r="B73" s="40"/>
      <c r="C73" s="69"/>
      <c r="D73" s="70"/>
      <c r="E73" s="71"/>
      <c r="F73" s="72">
        <f>SUBTOTAL(9,F9:F72)</f>
        <v>0</v>
      </c>
    </row>
    <row r="74" spans="1:6" ht="15.9" customHeight="1">
      <c r="B74" s="28"/>
      <c r="C74" s="29"/>
      <c r="D74" s="30"/>
      <c r="E74" s="38"/>
      <c r="F74" s="31"/>
    </row>
    <row r="75" spans="1:6" ht="15.9" customHeight="1">
      <c r="A75" s="59" t="s">
        <v>141</v>
      </c>
      <c r="B75" s="28"/>
      <c r="C75" s="29"/>
      <c r="D75" s="30"/>
      <c r="E75" s="38"/>
      <c r="F75" s="31"/>
    </row>
    <row r="76" spans="1:6" ht="15.9" customHeight="1">
      <c r="B76" s="28"/>
      <c r="C76" s="29"/>
      <c r="D76" s="30"/>
      <c r="E76" s="29"/>
      <c r="F76" s="31">
        <f>ROUND(C76*E76,2)</f>
        <v>0</v>
      </c>
    </row>
    <row r="77" spans="1:6" ht="15.9" customHeight="1">
      <c r="B77" s="28"/>
      <c r="C77" s="29"/>
      <c r="D77" s="30"/>
      <c r="E77" s="29"/>
      <c r="F77" s="31">
        <f t="shared" ref="F77:F78" si="3">ROUND(C77*E77,2)</f>
        <v>0</v>
      </c>
    </row>
    <row r="78" spans="1:6" ht="15.9" customHeight="1">
      <c r="B78" s="28"/>
      <c r="C78" s="29"/>
      <c r="D78" s="30"/>
      <c r="E78" s="29"/>
      <c r="F78" s="31">
        <f t="shared" si="3"/>
        <v>0</v>
      </c>
    </row>
    <row r="79" spans="1:6" ht="15.9" customHeight="1" thickBot="1">
      <c r="A79" s="64" t="s">
        <v>153</v>
      </c>
      <c r="B79" s="84"/>
      <c r="C79" s="85"/>
      <c r="D79" s="86"/>
      <c r="E79" s="87"/>
      <c r="F79" s="65">
        <f>SUM(F73:F78)</f>
        <v>0</v>
      </c>
    </row>
    <row r="80" spans="1:6" ht="15.9" customHeight="1" thickTop="1">
      <c r="A80" s="58"/>
      <c r="B80" s="28"/>
      <c r="C80" s="29"/>
      <c r="D80" s="30"/>
      <c r="E80" s="38"/>
      <c r="F80" s="38"/>
    </row>
    <row r="81" spans="1:6" ht="15.9" customHeight="1" thickBot="1">
      <c r="A81" s="64" t="s">
        <v>145</v>
      </c>
      <c r="B81" s="86">
        <v>1</v>
      </c>
      <c r="C81" s="92">
        <f>IF(B81=1,F79,IF(B81=2,F79,IF(B81=3,F79, IF(B81=4, F41, IF(B81=5, F79,IF(B81=6,"0"))))))</f>
        <v>0</v>
      </c>
      <c r="D81" s="93"/>
      <c r="E81" s="93">
        <f>E85</f>
        <v>0.47899999999999998</v>
      </c>
      <c r="F81" s="65">
        <f>ROUND(C81*E81,2)</f>
        <v>0</v>
      </c>
    </row>
    <row r="82" spans="1:6" ht="15.9" customHeight="1" thickTop="1">
      <c r="A82" s="58"/>
      <c r="B82" s="28"/>
      <c r="C82" s="29"/>
      <c r="D82" s="30"/>
      <c r="E82" s="38"/>
      <c r="F82" s="38"/>
    </row>
    <row r="83" spans="1:6" ht="15.9" customHeight="1" thickBot="1">
      <c r="A83" s="64" t="s">
        <v>0</v>
      </c>
      <c r="B83" s="84"/>
      <c r="C83" s="85"/>
      <c r="D83" s="86"/>
      <c r="E83" s="87"/>
      <c r="F83" s="65">
        <f>F73+F81</f>
        <v>0</v>
      </c>
    </row>
    <row r="84" spans="1:6" ht="14.4" thickTop="1"/>
    <row r="85" spans="1:6">
      <c r="E85" s="94">
        <f>IF(B81=1,0.479,IF(B81=2,0.15,IF(B81=3,0.08, IF(B81=4, "Type in %", IF(B81=5,"Type in %",IF(B81=6,"1"))))))</f>
        <v>0.47899999999999998</v>
      </c>
    </row>
    <row r="87" spans="1:6">
      <c r="F87" s="126"/>
    </row>
  </sheetData>
  <mergeCells count="1">
    <mergeCell ref="C1:E1"/>
  </mergeCells>
  <printOptions horizontalCentered="1"/>
  <pageMargins left="0" right="0" top="0.75" bottom="0.5" header="0.5" footer="0.5"/>
  <pageSetup scale="5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1</xdr:col>
                    <xdr:colOff>0</xdr:colOff>
                    <xdr:row>80</xdr:row>
                    <xdr:rowOff>0</xdr:rowOff>
                  </from>
                  <to>
                    <xdr:col>1</xdr:col>
                    <xdr:colOff>1866900</xdr:colOff>
                    <xdr:row>81</xdr:row>
                    <xdr:rowOff>0</xdr:rowOff>
                  </to>
                </anchor>
              </controlPr>
            </control>
          </mc:Choice>
        </mc:AlternateContent>
        <mc:AlternateContent xmlns:mc="http://schemas.openxmlformats.org/markup-compatibility/2006">
          <mc:Choice Requires="x14">
            <control shapeId="14338" r:id="rId5" name="Drop Down 2">
              <controlPr defaultSize="0" autoLine="0" autoPict="0">
                <anchor moveWithCells="1">
                  <from>
                    <xdr:col>1</xdr:col>
                    <xdr:colOff>7620</xdr:colOff>
                    <xdr:row>25</xdr:row>
                    <xdr:rowOff>0</xdr:rowOff>
                  </from>
                  <to>
                    <xdr:col>1</xdr:col>
                    <xdr:colOff>1264920</xdr:colOff>
                    <xdr:row>26</xdr:row>
                    <xdr:rowOff>0</xdr:rowOff>
                  </to>
                </anchor>
              </controlPr>
            </control>
          </mc:Choice>
        </mc:AlternateContent>
        <mc:AlternateContent xmlns:mc="http://schemas.openxmlformats.org/markup-compatibility/2006">
          <mc:Choice Requires="x14">
            <control shapeId="14339" r:id="rId6" name="Drop Down 3">
              <controlPr defaultSize="0" autoLine="0" autoPict="0">
                <anchor moveWithCells="1">
                  <from>
                    <xdr:col>1</xdr:col>
                    <xdr:colOff>7620</xdr:colOff>
                    <xdr:row>26</xdr:row>
                    <xdr:rowOff>0</xdr:rowOff>
                  </from>
                  <to>
                    <xdr:col>1</xdr:col>
                    <xdr:colOff>1264920</xdr:colOff>
                    <xdr:row>27</xdr:row>
                    <xdr:rowOff>0</xdr:rowOff>
                  </to>
                </anchor>
              </controlPr>
            </control>
          </mc:Choice>
        </mc:AlternateContent>
        <mc:AlternateContent xmlns:mc="http://schemas.openxmlformats.org/markup-compatibility/2006">
          <mc:Choice Requires="x14">
            <control shapeId="14340" r:id="rId7" name="Drop Down 4">
              <controlPr defaultSize="0" autoLine="0" autoPict="0">
                <anchor moveWithCells="1">
                  <from>
                    <xdr:col>1</xdr:col>
                    <xdr:colOff>7620</xdr:colOff>
                    <xdr:row>27</xdr:row>
                    <xdr:rowOff>0</xdr:rowOff>
                  </from>
                  <to>
                    <xdr:col>1</xdr:col>
                    <xdr:colOff>1264920</xdr:colOff>
                    <xdr:row>28</xdr:row>
                    <xdr:rowOff>0</xdr:rowOff>
                  </to>
                </anchor>
              </controlPr>
            </control>
          </mc:Choice>
        </mc:AlternateContent>
        <mc:AlternateContent xmlns:mc="http://schemas.openxmlformats.org/markup-compatibility/2006">
          <mc:Choice Requires="x14">
            <control shapeId="14341" r:id="rId8" name="Drop Down 5">
              <controlPr defaultSize="0" autoLine="0" autoPict="0">
                <anchor moveWithCells="1">
                  <from>
                    <xdr:col>1</xdr:col>
                    <xdr:colOff>7620</xdr:colOff>
                    <xdr:row>28</xdr:row>
                    <xdr:rowOff>0</xdr:rowOff>
                  </from>
                  <to>
                    <xdr:col>1</xdr:col>
                    <xdr:colOff>1264920</xdr:colOff>
                    <xdr:row>29</xdr:row>
                    <xdr:rowOff>0</xdr:rowOff>
                  </to>
                </anchor>
              </controlPr>
            </control>
          </mc:Choice>
        </mc:AlternateContent>
        <mc:AlternateContent xmlns:mc="http://schemas.openxmlformats.org/markup-compatibility/2006">
          <mc:Choice Requires="x14">
            <control shapeId="14342" r:id="rId9" name="Drop Down 6">
              <controlPr defaultSize="0" autoLine="0" autoPict="0">
                <anchor moveWithCells="1">
                  <from>
                    <xdr:col>1</xdr:col>
                    <xdr:colOff>7620</xdr:colOff>
                    <xdr:row>30</xdr:row>
                    <xdr:rowOff>0</xdr:rowOff>
                  </from>
                  <to>
                    <xdr:col>1</xdr:col>
                    <xdr:colOff>1264920</xdr:colOff>
                    <xdr:row>31</xdr:row>
                    <xdr:rowOff>0</xdr:rowOff>
                  </to>
                </anchor>
              </controlPr>
            </control>
          </mc:Choice>
        </mc:AlternateContent>
        <mc:AlternateContent xmlns:mc="http://schemas.openxmlformats.org/markup-compatibility/2006">
          <mc:Choice Requires="x14">
            <control shapeId="14343" r:id="rId10" name="Drop Down 7">
              <controlPr defaultSize="0" autoLine="0" autoPict="0">
                <anchor moveWithCells="1">
                  <from>
                    <xdr:col>1</xdr:col>
                    <xdr:colOff>7620</xdr:colOff>
                    <xdr:row>31</xdr:row>
                    <xdr:rowOff>0</xdr:rowOff>
                  </from>
                  <to>
                    <xdr:col>1</xdr:col>
                    <xdr:colOff>1264920</xdr:colOff>
                    <xdr:row>32</xdr:row>
                    <xdr:rowOff>0</xdr:rowOff>
                  </to>
                </anchor>
              </controlPr>
            </control>
          </mc:Choice>
        </mc:AlternateContent>
        <mc:AlternateContent xmlns:mc="http://schemas.openxmlformats.org/markup-compatibility/2006">
          <mc:Choice Requires="x14">
            <control shapeId="14344" r:id="rId11" name="Drop Down 8">
              <controlPr defaultSize="0" autoLine="0" autoPict="0">
                <anchor moveWithCells="1">
                  <from>
                    <xdr:col>1</xdr:col>
                    <xdr:colOff>7620</xdr:colOff>
                    <xdr:row>32</xdr:row>
                    <xdr:rowOff>0</xdr:rowOff>
                  </from>
                  <to>
                    <xdr:col>1</xdr:col>
                    <xdr:colOff>1264920</xdr:colOff>
                    <xdr:row>33</xdr:row>
                    <xdr:rowOff>0</xdr:rowOff>
                  </to>
                </anchor>
              </controlPr>
            </control>
          </mc:Choice>
        </mc:AlternateContent>
        <mc:AlternateContent xmlns:mc="http://schemas.openxmlformats.org/markup-compatibility/2006">
          <mc:Choice Requires="x14">
            <control shapeId="14345" r:id="rId12" name="Drop Down 9">
              <controlPr defaultSize="0" autoLine="0" autoPict="0">
                <anchor moveWithCells="1">
                  <from>
                    <xdr:col>1</xdr:col>
                    <xdr:colOff>7620</xdr:colOff>
                    <xdr:row>33</xdr:row>
                    <xdr:rowOff>0</xdr:rowOff>
                  </from>
                  <to>
                    <xdr:col>1</xdr:col>
                    <xdr:colOff>1264920</xdr:colOff>
                    <xdr:row>34</xdr:row>
                    <xdr:rowOff>0</xdr:rowOff>
                  </to>
                </anchor>
              </controlPr>
            </control>
          </mc:Choice>
        </mc:AlternateContent>
        <mc:AlternateContent xmlns:mc="http://schemas.openxmlformats.org/markup-compatibility/2006">
          <mc:Choice Requires="x14">
            <control shapeId="14346" r:id="rId13" name="Drop Down 10">
              <controlPr defaultSize="0" autoLine="0" autoPict="0">
                <anchor moveWithCells="1">
                  <from>
                    <xdr:col>1</xdr:col>
                    <xdr:colOff>7620</xdr:colOff>
                    <xdr:row>35</xdr:row>
                    <xdr:rowOff>0</xdr:rowOff>
                  </from>
                  <to>
                    <xdr:col>1</xdr:col>
                    <xdr:colOff>1264920</xdr:colOff>
                    <xdr:row>36</xdr:row>
                    <xdr:rowOff>0</xdr:rowOff>
                  </to>
                </anchor>
              </controlPr>
            </control>
          </mc:Choice>
        </mc:AlternateContent>
        <mc:AlternateContent xmlns:mc="http://schemas.openxmlformats.org/markup-compatibility/2006">
          <mc:Choice Requires="x14">
            <control shapeId="14347" r:id="rId14" name="Drop Down 11">
              <controlPr defaultSize="0" autoLine="0" autoPict="0">
                <anchor moveWithCells="1">
                  <from>
                    <xdr:col>1</xdr:col>
                    <xdr:colOff>7620</xdr:colOff>
                    <xdr:row>36</xdr:row>
                    <xdr:rowOff>0</xdr:rowOff>
                  </from>
                  <to>
                    <xdr:col>1</xdr:col>
                    <xdr:colOff>1264920</xdr:colOff>
                    <xdr:row>37</xdr:row>
                    <xdr:rowOff>0</xdr:rowOff>
                  </to>
                </anchor>
              </controlPr>
            </control>
          </mc:Choice>
        </mc:AlternateContent>
        <mc:AlternateContent xmlns:mc="http://schemas.openxmlformats.org/markup-compatibility/2006">
          <mc:Choice Requires="x14">
            <control shapeId="14348" r:id="rId15" name="Drop Down 12">
              <controlPr defaultSize="0" autoLine="0" autoPict="0">
                <anchor moveWithCells="1">
                  <from>
                    <xdr:col>1</xdr:col>
                    <xdr:colOff>7620</xdr:colOff>
                    <xdr:row>37</xdr:row>
                    <xdr:rowOff>0</xdr:rowOff>
                  </from>
                  <to>
                    <xdr:col>1</xdr:col>
                    <xdr:colOff>1264920</xdr:colOff>
                    <xdr:row>38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85"/>
  <sheetViews>
    <sheetView zoomScale="90" zoomScaleNormal="90" zoomScaleSheetLayoutView="100" workbookViewId="0">
      <pane ySplit="6" topLeftCell="A7" activePane="bottomLeft" state="frozenSplit"/>
      <selection activeCell="C82" sqref="C82"/>
      <selection pane="bottomLeft" activeCell="B2" sqref="B2"/>
    </sheetView>
  </sheetViews>
  <sheetFormatPr defaultColWidth="11.44140625" defaultRowHeight="13.8"/>
  <cols>
    <col min="1" max="1" width="39.33203125" style="41" customWidth="1"/>
    <col min="2" max="2" width="60.5546875" style="26" customWidth="1"/>
    <col min="3" max="3" width="19.33203125" style="91" customWidth="1"/>
    <col min="4" max="4" width="18.109375" style="27" customWidth="1"/>
    <col min="5" max="5" width="17.88671875" style="41" customWidth="1"/>
    <col min="6" max="6" width="18.109375" style="41" customWidth="1"/>
    <col min="7" max="16384" width="11.44140625" style="41"/>
  </cols>
  <sheetData>
    <row r="1" spans="1:7" ht="12.75" customHeight="1">
      <c r="A1" s="78" t="s">
        <v>100</v>
      </c>
      <c r="B1" s="79"/>
      <c r="C1" s="141" t="s">
        <v>137</v>
      </c>
      <c r="D1" s="142"/>
      <c r="E1" s="142"/>
      <c r="F1" s="76"/>
      <c r="G1" s="38"/>
    </row>
    <row r="2" spans="1:7" ht="12.75" customHeight="1">
      <c r="A2" s="54" t="s">
        <v>101</v>
      </c>
      <c r="B2" s="16">
        <f>'Year 1'!B2:F2</f>
        <v>0</v>
      </c>
      <c r="C2" s="16"/>
      <c r="D2" s="16"/>
      <c r="E2" s="16"/>
      <c r="F2" s="16"/>
    </row>
    <row r="3" spans="1:7">
      <c r="A3" s="54" t="s">
        <v>102</v>
      </c>
      <c r="B3" s="16">
        <f>'Year 1'!B3:F3</f>
        <v>0</v>
      </c>
      <c r="C3" s="16"/>
      <c r="D3" s="16"/>
      <c r="E3" s="16"/>
      <c r="F3" s="16"/>
    </row>
    <row r="4" spans="1:7">
      <c r="A4" s="54" t="s">
        <v>103</v>
      </c>
      <c r="B4" s="77">
        <f>'Year 1'!B4:F4</f>
        <v>0</v>
      </c>
      <c r="C4" s="16"/>
      <c r="D4" s="16"/>
      <c r="E4" s="16"/>
      <c r="F4" s="16"/>
    </row>
    <row r="5" spans="1:7">
      <c r="A5" s="55" t="s">
        <v>138</v>
      </c>
      <c r="B5" s="56"/>
      <c r="C5" s="18" t="s">
        <v>104</v>
      </c>
      <c r="D5" s="19"/>
      <c r="E5" s="18" t="s">
        <v>105</v>
      </c>
      <c r="F5" s="19"/>
    </row>
    <row r="6" spans="1:7" s="58" customFormat="1" ht="14.4" thickBot="1">
      <c r="A6" s="57" t="s">
        <v>3</v>
      </c>
      <c r="B6" s="80" t="s">
        <v>6</v>
      </c>
      <c r="C6" s="95" t="s">
        <v>85</v>
      </c>
      <c r="D6" s="81" t="s">
        <v>7</v>
      </c>
      <c r="E6" s="81" t="s">
        <v>86</v>
      </c>
      <c r="F6" s="81" t="s">
        <v>140</v>
      </c>
    </row>
    <row r="7" spans="1:7" ht="15.9" customHeight="1">
      <c r="A7" s="59" t="s">
        <v>10</v>
      </c>
      <c r="C7" s="82"/>
      <c r="D7" s="83"/>
    </row>
    <row r="8" spans="1:7" ht="15.9" customHeight="1">
      <c r="A8" s="60" t="s">
        <v>8</v>
      </c>
      <c r="C8" s="82"/>
      <c r="D8" s="83"/>
    </row>
    <row r="9" spans="1:7" ht="15.9" customHeight="1">
      <c r="A9" s="24"/>
      <c r="B9" s="75"/>
      <c r="C9" s="29"/>
      <c r="D9" s="30"/>
      <c r="E9" s="29"/>
      <c r="F9" s="31">
        <f>ROUND(C9*E9,2)</f>
        <v>0</v>
      </c>
    </row>
    <row r="10" spans="1:7" ht="15.9" customHeight="1">
      <c r="A10" s="24"/>
      <c r="B10" s="75"/>
      <c r="C10" s="29"/>
      <c r="D10" s="76"/>
      <c r="E10" s="29"/>
      <c r="F10" s="31">
        <f t="shared" ref="F10:F21" si="0">ROUND(C10*E10,2)</f>
        <v>0</v>
      </c>
    </row>
    <row r="11" spans="1:7" ht="15.9" customHeight="1">
      <c r="A11" s="24"/>
      <c r="B11" s="75"/>
      <c r="C11" s="29"/>
      <c r="D11" s="76"/>
      <c r="E11" s="29"/>
      <c r="F11" s="31">
        <f t="shared" si="0"/>
        <v>0</v>
      </c>
    </row>
    <row r="12" spans="1:7" ht="15.9" customHeight="1">
      <c r="A12" s="24"/>
      <c r="B12" s="75"/>
      <c r="C12" s="29"/>
      <c r="D12" s="76"/>
      <c r="E12" s="29"/>
      <c r="F12" s="31">
        <f t="shared" si="0"/>
        <v>0</v>
      </c>
    </row>
    <row r="13" spans="1:7" ht="15.9" customHeight="1">
      <c r="A13" s="60" t="s">
        <v>4</v>
      </c>
      <c r="B13" s="61"/>
      <c r="C13" s="29"/>
      <c r="E13" s="31"/>
      <c r="F13" s="31">
        <f t="shared" si="0"/>
        <v>0</v>
      </c>
    </row>
    <row r="14" spans="1:7" ht="15.9" customHeight="1">
      <c r="A14" s="24"/>
      <c r="B14" s="74"/>
      <c r="C14" s="29"/>
      <c r="E14" s="29"/>
      <c r="F14" s="31">
        <f t="shared" si="0"/>
        <v>0</v>
      </c>
    </row>
    <row r="15" spans="1:7" ht="15.9" customHeight="1">
      <c r="A15" s="24"/>
      <c r="B15" s="25"/>
      <c r="C15" s="29"/>
      <c r="D15" s="30"/>
      <c r="E15" s="29"/>
      <c r="F15" s="31">
        <f t="shared" si="0"/>
        <v>0</v>
      </c>
    </row>
    <row r="16" spans="1:7" ht="15.9" customHeight="1">
      <c r="A16" s="24"/>
      <c r="B16" s="28" t="s">
        <v>147</v>
      </c>
      <c r="C16" s="32"/>
      <c r="D16" s="30"/>
      <c r="E16" s="29"/>
      <c r="F16" s="31">
        <f t="shared" si="0"/>
        <v>0</v>
      </c>
    </row>
    <row r="17" spans="1:6" ht="15.9" customHeight="1">
      <c r="A17" s="24"/>
      <c r="B17" s="28"/>
      <c r="C17" s="32"/>
      <c r="D17" s="30"/>
      <c r="E17" s="29"/>
      <c r="F17" s="31">
        <f t="shared" si="0"/>
        <v>0</v>
      </c>
    </row>
    <row r="18" spans="1:6" ht="15.9" customHeight="1">
      <c r="A18" s="60" t="s">
        <v>9</v>
      </c>
      <c r="C18" s="62"/>
      <c r="D18" s="63"/>
      <c r="E18" s="31"/>
      <c r="F18" s="31">
        <f t="shared" si="0"/>
        <v>0</v>
      </c>
    </row>
    <row r="19" spans="1:6" ht="15.9" customHeight="1">
      <c r="A19" s="24" t="s">
        <v>82</v>
      </c>
      <c r="B19" s="28"/>
      <c r="C19" s="29"/>
      <c r="D19" s="30"/>
      <c r="E19" s="29"/>
      <c r="F19" s="31">
        <f t="shared" si="0"/>
        <v>0</v>
      </c>
    </row>
    <row r="20" spans="1:6" ht="15.9" customHeight="1">
      <c r="A20" s="24" t="s">
        <v>83</v>
      </c>
      <c r="B20" s="28"/>
      <c r="C20" s="29"/>
      <c r="D20" s="30"/>
      <c r="E20" s="29"/>
      <c r="F20" s="31">
        <f t="shared" si="0"/>
        <v>0</v>
      </c>
    </row>
    <row r="21" spans="1:6" ht="15.9" customHeight="1">
      <c r="A21" s="24" t="s">
        <v>84</v>
      </c>
      <c r="B21" s="28"/>
      <c r="C21" s="29"/>
      <c r="D21" s="30"/>
      <c r="E21" s="29"/>
      <c r="F21" s="31">
        <f t="shared" si="0"/>
        <v>0</v>
      </c>
    </row>
    <row r="22" spans="1:6" ht="15.9" customHeight="1" thickBot="1">
      <c r="A22" s="64" t="s">
        <v>11</v>
      </c>
      <c r="B22" s="84"/>
      <c r="C22" s="85"/>
      <c r="D22" s="86"/>
      <c r="E22" s="87"/>
      <c r="F22" s="65">
        <f>SUBTOTAL(9,F9:F21)</f>
        <v>0</v>
      </c>
    </row>
    <row r="23" spans="1:6" ht="15.9" customHeight="1" thickTop="1">
      <c r="A23" s="24"/>
      <c r="B23" s="28"/>
      <c r="C23" s="29"/>
      <c r="D23" s="30"/>
      <c r="E23" s="38"/>
      <c r="F23" s="38"/>
    </row>
    <row r="24" spans="1:6" ht="15.9" customHeight="1">
      <c r="A24" s="66" t="s">
        <v>5</v>
      </c>
      <c r="B24" s="28"/>
      <c r="C24" s="88"/>
      <c r="D24" s="89"/>
      <c r="E24" s="38"/>
      <c r="F24" s="38"/>
    </row>
    <row r="25" spans="1:6" ht="15.9" customHeight="1">
      <c r="A25" s="60" t="s">
        <v>8</v>
      </c>
      <c r="B25" s="28"/>
      <c r="C25" s="88"/>
      <c r="D25" s="89"/>
      <c r="E25" s="38"/>
      <c r="F25" s="38"/>
    </row>
    <row r="26" spans="1:6" ht="15.9" customHeight="1">
      <c r="A26" s="53">
        <f>A9</f>
        <v>0</v>
      </c>
      <c r="B26" s="26">
        <v>2</v>
      </c>
      <c r="C26" s="29">
        <f>F9</f>
        <v>0</v>
      </c>
      <c r="E26" s="67">
        <f>IF(B26=1,'Fringe Benefit Rate'!$B$6,'Fringe Benefit Rate'!$B$8)</f>
        <v>4.0500000000000001E-2</v>
      </c>
      <c r="F26" s="31">
        <f>ROUND(C26*E26,2)</f>
        <v>0</v>
      </c>
    </row>
    <row r="27" spans="1:6" ht="15.9" customHeight="1">
      <c r="A27" s="53">
        <f>A10</f>
        <v>0</v>
      </c>
      <c r="B27" s="26">
        <v>1</v>
      </c>
      <c r="C27" s="29">
        <f>F10</f>
        <v>0</v>
      </c>
      <c r="E27" s="67">
        <f>IF(B27=1,'Fringe Benefit Rate'!$B$6,'Fringe Benefit Rate'!$B$8)</f>
        <v>0.64600000000000002</v>
      </c>
      <c r="F27" s="31">
        <f t="shared" ref="F27:F38" si="1">ROUND(C27*E27,2)</f>
        <v>0</v>
      </c>
    </row>
    <row r="28" spans="1:6" ht="15.9" customHeight="1">
      <c r="A28" s="53">
        <f>A11</f>
        <v>0</v>
      </c>
      <c r="B28" s="26">
        <v>1</v>
      </c>
      <c r="C28" s="29">
        <f>F11</f>
        <v>0</v>
      </c>
      <c r="E28" s="67">
        <f>IF(B28=1,'Fringe Benefit Rate'!$B$6,'Fringe Benefit Rate'!$B$8)</f>
        <v>0.64600000000000002</v>
      </c>
      <c r="F28" s="31">
        <f t="shared" si="1"/>
        <v>0</v>
      </c>
    </row>
    <row r="29" spans="1:6" ht="15.9" customHeight="1">
      <c r="A29" s="53">
        <f>A12</f>
        <v>0</v>
      </c>
      <c r="B29" s="26">
        <v>1</v>
      </c>
      <c r="C29" s="29">
        <f>F12</f>
        <v>0</v>
      </c>
      <c r="E29" s="67">
        <f>IF(B29=1,'Fringe Benefit Rate'!$B$6,'Fringe Benefit Rate'!$B$8)</f>
        <v>0.64600000000000002</v>
      </c>
      <c r="F29" s="31">
        <f t="shared" si="1"/>
        <v>0</v>
      </c>
    </row>
    <row r="30" spans="1:6" ht="15.9" customHeight="1">
      <c r="A30" s="60" t="s">
        <v>4</v>
      </c>
      <c r="B30" s="90"/>
      <c r="C30" s="62"/>
      <c r="D30" s="63"/>
      <c r="E30" s="67"/>
      <c r="F30" s="31">
        <f t="shared" si="1"/>
        <v>0</v>
      </c>
    </row>
    <row r="31" spans="1:6" ht="15.9" customHeight="1">
      <c r="A31" s="53">
        <f>A14</f>
        <v>0</v>
      </c>
      <c r="B31" s="90">
        <v>1</v>
      </c>
      <c r="C31" s="29">
        <f>F14</f>
        <v>0</v>
      </c>
      <c r="D31" s="30"/>
      <c r="E31" s="67">
        <f>IF(B31=1,'Fringe Benefit Rate'!$B$9,'Fringe Benefit Rate'!$B$10)</f>
        <v>0.64600000000000002</v>
      </c>
      <c r="F31" s="31">
        <f t="shared" si="1"/>
        <v>0</v>
      </c>
    </row>
    <row r="32" spans="1:6" ht="15.9" customHeight="1">
      <c r="A32" s="53">
        <f>A15</f>
        <v>0</v>
      </c>
      <c r="B32" s="90">
        <v>1</v>
      </c>
      <c r="C32" s="29">
        <f>F15</f>
        <v>0</v>
      </c>
      <c r="D32" s="30"/>
      <c r="E32" s="67">
        <f>IF(B32=1,'Fringe Benefit Rate'!$B$9,'Fringe Benefit Rate'!$B$10)</f>
        <v>0.64600000000000002</v>
      </c>
      <c r="F32" s="31">
        <f t="shared" si="1"/>
        <v>0</v>
      </c>
    </row>
    <row r="33" spans="1:6" ht="15.9" customHeight="1">
      <c r="A33" s="53">
        <f>A16</f>
        <v>0</v>
      </c>
      <c r="B33" s="90">
        <v>1</v>
      </c>
      <c r="C33" s="29">
        <f>F16</f>
        <v>0</v>
      </c>
      <c r="D33" s="30"/>
      <c r="E33" s="67">
        <f>IF(B33=1,'Fringe Benefit Rate'!$B$9,'Fringe Benefit Rate'!$B$10)</f>
        <v>0.64600000000000002</v>
      </c>
      <c r="F33" s="31">
        <f t="shared" si="1"/>
        <v>0</v>
      </c>
    </row>
    <row r="34" spans="1:6" ht="15.9" customHeight="1">
      <c r="A34" s="53">
        <f>A17</f>
        <v>0</v>
      </c>
      <c r="B34" s="90">
        <v>1</v>
      </c>
      <c r="C34" s="29">
        <f>F17</f>
        <v>0</v>
      </c>
      <c r="D34" s="30"/>
      <c r="E34" s="67">
        <f>IF(B34=1,'Fringe Benefit Rate'!$B$9,'Fringe Benefit Rate'!$B$10)</f>
        <v>0.64600000000000002</v>
      </c>
      <c r="F34" s="31">
        <f t="shared" si="1"/>
        <v>0</v>
      </c>
    </row>
    <row r="35" spans="1:6" ht="15.9" customHeight="1">
      <c r="A35" s="60" t="s">
        <v>9</v>
      </c>
      <c r="B35" s="90"/>
      <c r="C35" s="29"/>
      <c r="D35" s="63"/>
      <c r="E35" s="67"/>
      <c r="F35" s="31">
        <f t="shared" si="1"/>
        <v>0</v>
      </c>
    </row>
    <row r="36" spans="1:6" ht="15.9" customHeight="1">
      <c r="A36" s="24" t="s">
        <v>82</v>
      </c>
      <c r="B36" s="90">
        <v>1</v>
      </c>
      <c r="C36" s="29">
        <f>F19</f>
        <v>0</v>
      </c>
      <c r="D36" s="30"/>
      <c r="E36" s="67">
        <f>IF(B36=1,'Fringe Benefit Rate'!$B$11,'Fringe Benefit Rate'!$B$12)</f>
        <v>2.5999999999999999E-2</v>
      </c>
      <c r="F36" s="31">
        <f t="shared" si="1"/>
        <v>0</v>
      </c>
    </row>
    <row r="37" spans="1:6" ht="15.9" customHeight="1">
      <c r="A37" s="24" t="s">
        <v>83</v>
      </c>
      <c r="B37" s="90">
        <v>1</v>
      </c>
      <c r="C37" s="29">
        <f>F20</f>
        <v>0</v>
      </c>
      <c r="D37" s="30"/>
      <c r="E37" s="67">
        <f>IF(B37=1,'Fringe Benefit Rate'!$B$11,'Fringe Benefit Rate'!$B$12)</f>
        <v>2.5999999999999999E-2</v>
      </c>
      <c r="F37" s="31">
        <f t="shared" si="1"/>
        <v>0</v>
      </c>
    </row>
    <row r="38" spans="1:6" ht="15.9" customHeight="1">
      <c r="A38" s="24" t="s">
        <v>84</v>
      </c>
      <c r="B38" s="90">
        <v>2</v>
      </c>
      <c r="C38" s="29">
        <f>F21</f>
        <v>0</v>
      </c>
      <c r="D38" s="30"/>
      <c r="E38" s="67">
        <f>IF(B38=1,'Fringe Benefit Rate'!$B$11,'Fringe Benefit Rate'!$B$12)</f>
        <v>4.0500000000000001E-2</v>
      </c>
      <c r="F38" s="31">
        <f t="shared" si="1"/>
        <v>0</v>
      </c>
    </row>
    <row r="39" spans="1:6" ht="15.9" customHeight="1" thickBot="1">
      <c r="A39" s="64" t="s">
        <v>12</v>
      </c>
      <c r="B39" s="84"/>
      <c r="C39" s="85"/>
      <c r="D39" s="86"/>
      <c r="E39" s="87"/>
      <c r="F39" s="65">
        <f>SUBTOTAL(9,F26:F38)</f>
        <v>0</v>
      </c>
    </row>
    <row r="40" spans="1:6" ht="15.9" customHeight="1" thickTop="1"/>
    <row r="41" spans="1:6" ht="15.9" customHeight="1" thickBot="1">
      <c r="A41" s="64" t="s">
        <v>13</v>
      </c>
      <c r="B41" s="84"/>
      <c r="C41" s="85"/>
      <c r="D41" s="86"/>
      <c r="E41" s="87"/>
      <c r="F41" s="65">
        <f>SUBTOTAL(9,F9:F38)</f>
        <v>0</v>
      </c>
    </row>
    <row r="42" spans="1:6" ht="15.9" customHeight="1" thickTop="1">
      <c r="A42" s="58"/>
      <c r="B42" s="28"/>
      <c r="C42" s="29"/>
      <c r="D42" s="30"/>
      <c r="E42" s="38"/>
      <c r="F42" s="38"/>
    </row>
    <row r="43" spans="1:6" ht="15.9" customHeight="1">
      <c r="A43" s="66" t="s">
        <v>1</v>
      </c>
      <c r="B43" s="28"/>
      <c r="C43" s="29"/>
      <c r="D43" s="30"/>
      <c r="E43" s="38"/>
      <c r="F43" s="38"/>
    </row>
    <row r="44" spans="1:6" ht="15.9" customHeight="1">
      <c r="A44" s="41" t="s">
        <v>57</v>
      </c>
      <c r="B44" s="28"/>
      <c r="C44" s="29"/>
      <c r="D44" s="30"/>
      <c r="E44" s="29"/>
      <c r="F44" s="31">
        <f>ROUND(C44*E44,2)</f>
        <v>0</v>
      </c>
    </row>
    <row r="45" spans="1:6" ht="15.9" customHeight="1">
      <c r="A45" s="41" t="s">
        <v>58</v>
      </c>
      <c r="B45" s="28"/>
      <c r="C45" s="29"/>
      <c r="D45" s="30"/>
      <c r="E45" s="29"/>
      <c r="F45" s="31">
        <f t="shared" ref="F45:F72" si="2">ROUND(C45*E45,2)</f>
        <v>0</v>
      </c>
    </row>
    <row r="46" spans="1:6" ht="15.9" customHeight="1">
      <c r="A46" s="41" t="s">
        <v>59</v>
      </c>
      <c r="B46" s="28"/>
      <c r="C46" s="29"/>
      <c r="D46" s="30"/>
      <c r="E46" s="29"/>
      <c r="F46" s="31">
        <f t="shared" si="2"/>
        <v>0</v>
      </c>
    </row>
    <row r="47" spans="1:6" ht="15.9" customHeight="1">
      <c r="A47" s="41" t="s">
        <v>60</v>
      </c>
      <c r="B47" s="28"/>
      <c r="C47" s="29"/>
      <c r="D47" s="30"/>
      <c r="E47" s="29"/>
      <c r="F47" s="31">
        <f t="shared" si="2"/>
        <v>0</v>
      </c>
    </row>
    <row r="48" spans="1:6" ht="15.9" customHeight="1">
      <c r="A48" s="66" t="s">
        <v>14</v>
      </c>
      <c r="B48" s="28"/>
      <c r="C48" s="29"/>
      <c r="D48" s="30"/>
      <c r="E48" s="29"/>
      <c r="F48" s="31">
        <f t="shared" si="2"/>
        <v>0</v>
      </c>
    </row>
    <row r="49" spans="1:6" ht="15.9" customHeight="1">
      <c r="A49" s="41" t="s">
        <v>62</v>
      </c>
      <c r="B49" s="28"/>
      <c r="C49" s="29"/>
      <c r="D49" s="30"/>
      <c r="E49" s="29"/>
      <c r="F49" s="31">
        <f t="shared" si="2"/>
        <v>0</v>
      </c>
    </row>
    <row r="50" spans="1:6" ht="15.9" customHeight="1">
      <c r="A50" s="41" t="s">
        <v>63</v>
      </c>
      <c r="B50" s="28"/>
      <c r="C50" s="29"/>
      <c r="D50" s="30"/>
      <c r="E50" s="29"/>
      <c r="F50" s="31">
        <f t="shared" si="2"/>
        <v>0</v>
      </c>
    </row>
    <row r="51" spans="1:6" ht="15.9" customHeight="1">
      <c r="A51" s="41" t="s">
        <v>64</v>
      </c>
      <c r="B51" s="28"/>
      <c r="C51" s="29"/>
      <c r="D51" s="30"/>
      <c r="E51" s="29"/>
      <c r="F51" s="31">
        <f t="shared" si="2"/>
        <v>0</v>
      </c>
    </row>
    <row r="52" spans="1:6" ht="15.9" customHeight="1">
      <c r="A52" s="41" t="s">
        <v>65</v>
      </c>
      <c r="B52" s="28"/>
      <c r="C52" s="29"/>
      <c r="D52" s="30"/>
      <c r="E52" s="29"/>
      <c r="F52" s="31">
        <f t="shared" si="2"/>
        <v>0</v>
      </c>
    </row>
    <row r="53" spans="1:6" ht="15.9" customHeight="1">
      <c r="A53" s="41" t="s">
        <v>66</v>
      </c>
      <c r="B53" s="28"/>
      <c r="C53" s="29"/>
      <c r="D53" s="30"/>
      <c r="E53" s="29"/>
      <c r="F53" s="31">
        <f t="shared" si="2"/>
        <v>0</v>
      </c>
    </row>
    <row r="54" spans="1:6" ht="15.9" customHeight="1">
      <c r="A54" s="66" t="s">
        <v>70</v>
      </c>
      <c r="B54" s="28"/>
      <c r="C54" s="29"/>
      <c r="D54" s="30"/>
      <c r="E54" s="29"/>
      <c r="F54" s="31">
        <f t="shared" si="2"/>
        <v>0</v>
      </c>
    </row>
    <row r="55" spans="1:6" ht="15.9" customHeight="1">
      <c r="A55" s="41" t="s">
        <v>203</v>
      </c>
      <c r="B55" s="28"/>
      <c r="C55" s="29"/>
      <c r="D55" s="30"/>
      <c r="E55" s="29"/>
      <c r="F55" s="31">
        <f t="shared" si="2"/>
        <v>0</v>
      </c>
    </row>
    <row r="56" spans="1:6" ht="15.9" customHeight="1">
      <c r="A56" s="41" t="s">
        <v>71</v>
      </c>
      <c r="B56" s="28"/>
      <c r="C56" s="29"/>
      <c r="D56" s="30"/>
      <c r="E56" s="29"/>
      <c r="F56" s="31">
        <f t="shared" si="2"/>
        <v>0</v>
      </c>
    </row>
    <row r="57" spans="1:6" ht="15.9" customHeight="1">
      <c r="A57" s="41" t="s">
        <v>72</v>
      </c>
      <c r="B57" s="28"/>
      <c r="C57" s="29"/>
      <c r="D57" s="30"/>
      <c r="E57" s="29"/>
      <c r="F57" s="31">
        <f t="shared" si="2"/>
        <v>0</v>
      </c>
    </row>
    <row r="58" spans="1:6" ht="15.9" customHeight="1">
      <c r="A58" s="41" t="s">
        <v>73</v>
      </c>
      <c r="B58" s="28"/>
      <c r="C58" s="29"/>
      <c r="D58" s="30"/>
      <c r="E58" s="29"/>
      <c r="F58" s="31">
        <f t="shared" si="2"/>
        <v>0</v>
      </c>
    </row>
    <row r="59" spans="1:6" ht="15.9" customHeight="1">
      <c r="A59" s="41" t="s">
        <v>74</v>
      </c>
      <c r="B59" s="28"/>
      <c r="C59" s="29"/>
      <c r="D59" s="30"/>
      <c r="E59" s="29"/>
      <c r="F59" s="31">
        <f t="shared" si="2"/>
        <v>0</v>
      </c>
    </row>
    <row r="60" spans="1:6" ht="15.9" customHeight="1">
      <c r="A60" s="41" t="s">
        <v>75</v>
      </c>
      <c r="B60" s="28"/>
      <c r="C60" s="29"/>
      <c r="D60" s="30"/>
      <c r="E60" s="29"/>
      <c r="F60" s="31">
        <f t="shared" si="2"/>
        <v>0</v>
      </c>
    </row>
    <row r="61" spans="1:6" ht="15.9" customHeight="1">
      <c r="A61" s="66" t="s">
        <v>19</v>
      </c>
      <c r="B61" s="28"/>
      <c r="C61" s="29"/>
      <c r="D61" s="30"/>
      <c r="E61" s="29"/>
      <c r="F61" s="31">
        <f t="shared" si="2"/>
        <v>0</v>
      </c>
    </row>
    <row r="62" spans="1:6" ht="15.9" customHeight="1">
      <c r="A62" s="41" t="s">
        <v>67</v>
      </c>
      <c r="B62" s="28"/>
      <c r="C62" s="29"/>
      <c r="D62" s="30"/>
      <c r="E62" s="29"/>
      <c r="F62" s="31">
        <f t="shared" si="2"/>
        <v>0</v>
      </c>
    </row>
    <row r="63" spans="1:6" ht="15.9" customHeight="1">
      <c r="A63" s="41" t="s">
        <v>68</v>
      </c>
      <c r="B63" s="28"/>
      <c r="C63" s="29"/>
      <c r="D63" s="30"/>
      <c r="E63" s="29"/>
      <c r="F63" s="31">
        <f t="shared" si="2"/>
        <v>0</v>
      </c>
    </row>
    <row r="64" spans="1:6" ht="15.9" customHeight="1">
      <c r="A64" s="41" t="s">
        <v>69</v>
      </c>
      <c r="B64" s="28"/>
      <c r="C64" s="29"/>
      <c r="D64" s="30"/>
      <c r="E64" s="29"/>
      <c r="F64" s="31">
        <f t="shared" si="2"/>
        <v>0</v>
      </c>
    </row>
    <row r="65" spans="1:6" ht="15.9" customHeight="1">
      <c r="A65" s="66" t="s">
        <v>20</v>
      </c>
      <c r="B65" s="28"/>
      <c r="C65" s="29"/>
      <c r="D65" s="30"/>
      <c r="E65" s="29"/>
      <c r="F65" s="31">
        <f t="shared" si="2"/>
        <v>0</v>
      </c>
    </row>
    <row r="66" spans="1:6" ht="15.9" customHeight="1">
      <c r="A66" s="41" t="s">
        <v>76</v>
      </c>
      <c r="B66" s="28"/>
      <c r="C66" s="29"/>
      <c r="D66" s="30"/>
      <c r="E66" s="29"/>
      <c r="F66" s="31">
        <f t="shared" si="2"/>
        <v>0</v>
      </c>
    </row>
    <row r="67" spans="1:6" ht="15.9" customHeight="1">
      <c r="A67" s="41" t="s">
        <v>77</v>
      </c>
      <c r="B67" s="28"/>
      <c r="C67" s="29"/>
      <c r="D67" s="30"/>
      <c r="E67" s="29"/>
      <c r="F67" s="31">
        <f t="shared" si="2"/>
        <v>0</v>
      </c>
    </row>
    <row r="68" spans="1:6" ht="15.9" customHeight="1">
      <c r="A68" s="41" t="s">
        <v>78</v>
      </c>
      <c r="B68" s="28"/>
      <c r="C68" s="29"/>
      <c r="D68" s="30"/>
      <c r="E68" s="29"/>
      <c r="F68" s="31">
        <f t="shared" si="2"/>
        <v>0</v>
      </c>
    </row>
    <row r="69" spans="1:6" ht="15.9" customHeight="1">
      <c r="A69" s="41" t="s">
        <v>79</v>
      </c>
      <c r="B69" s="28"/>
      <c r="C69" s="29"/>
      <c r="D69" s="30"/>
      <c r="E69" s="29"/>
      <c r="F69" s="31">
        <f t="shared" si="2"/>
        <v>0</v>
      </c>
    </row>
    <row r="70" spans="1:6" ht="15.9" customHeight="1">
      <c r="A70" s="41" t="s">
        <v>80</v>
      </c>
      <c r="B70" s="28"/>
      <c r="C70" s="29"/>
      <c r="D70" s="30"/>
      <c r="E70" s="29"/>
      <c r="F70" s="31">
        <f t="shared" si="2"/>
        <v>0</v>
      </c>
    </row>
    <row r="71" spans="1:6" ht="15.9" customHeight="1">
      <c r="A71" s="41" t="s">
        <v>81</v>
      </c>
      <c r="B71" s="28"/>
      <c r="C71" s="29"/>
      <c r="D71" s="30"/>
      <c r="E71" s="29"/>
      <c r="F71" s="31">
        <f t="shared" si="2"/>
        <v>0</v>
      </c>
    </row>
    <row r="72" spans="1:6" ht="15.9" customHeight="1">
      <c r="A72" s="41" t="s">
        <v>61</v>
      </c>
      <c r="B72" s="28"/>
      <c r="C72" s="29"/>
      <c r="D72" s="30"/>
      <c r="E72" s="29"/>
      <c r="F72" s="31">
        <f t="shared" si="2"/>
        <v>0</v>
      </c>
    </row>
    <row r="73" spans="1:6" ht="15.9" customHeight="1">
      <c r="A73" s="68" t="s">
        <v>15</v>
      </c>
      <c r="B73" s="40"/>
      <c r="C73" s="69"/>
      <c r="D73" s="70"/>
      <c r="E73" s="71"/>
      <c r="F73" s="72">
        <f>SUBTOTAL(9,F9:F72)</f>
        <v>0</v>
      </c>
    </row>
    <row r="74" spans="1:6" ht="15.9" customHeight="1">
      <c r="B74" s="28"/>
      <c r="C74" s="29"/>
      <c r="D74" s="30"/>
      <c r="E74" s="38"/>
      <c r="F74" s="31"/>
    </row>
    <row r="75" spans="1:6" ht="15.9" customHeight="1">
      <c r="A75" s="59" t="s">
        <v>141</v>
      </c>
      <c r="B75" s="28"/>
      <c r="C75" s="29"/>
      <c r="D75" s="30"/>
      <c r="E75" s="38"/>
      <c r="F75" s="31"/>
    </row>
    <row r="76" spans="1:6" ht="15.9" customHeight="1">
      <c r="B76" s="28"/>
      <c r="C76" s="29"/>
      <c r="D76" s="30"/>
      <c r="E76" s="29"/>
      <c r="F76" s="31">
        <f>ROUND(C76*E76,2)</f>
        <v>0</v>
      </c>
    </row>
    <row r="77" spans="1:6" ht="15.9" customHeight="1">
      <c r="B77" s="28"/>
      <c r="C77" s="29"/>
      <c r="D77" s="30"/>
      <c r="E77" s="29"/>
      <c r="F77" s="31">
        <f t="shared" ref="F77:F78" si="3">ROUND(C77*E77,2)</f>
        <v>0</v>
      </c>
    </row>
    <row r="78" spans="1:6" ht="15.9" customHeight="1">
      <c r="B78" s="28"/>
      <c r="C78" s="29"/>
      <c r="D78" s="30"/>
      <c r="E78" s="29"/>
      <c r="F78" s="31">
        <f t="shared" si="3"/>
        <v>0</v>
      </c>
    </row>
    <row r="79" spans="1:6" ht="15.9" customHeight="1" thickBot="1">
      <c r="A79" s="64" t="s">
        <v>153</v>
      </c>
      <c r="B79" s="84"/>
      <c r="C79" s="85"/>
      <c r="D79" s="86"/>
      <c r="E79" s="87"/>
      <c r="F79" s="65">
        <f>SUM(F73:F78)</f>
        <v>0</v>
      </c>
    </row>
    <row r="80" spans="1:6" ht="15.9" customHeight="1" thickTop="1">
      <c r="A80" s="58"/>
      <c r="B80" s="28"/>
      <c r="C80" s="29"/>
      <c r="D80" s="30"/>
      <c r="E80" s="38"/>
      <c r="F80" s="38"/>
    </row>
    <row r="81" spans="1:6" ht="15.9" customHeight="1" thickBot="1">
      <c r="A81" s="64" t="s">
        <v>145</v>
      </c>
      <c r="B81" s="86">
        <v>1</v>
      </c>
      <c r="C81" s="92">
        <f>IF(B81=1,F79,IF(B81=2,F79,IF(B81=3,F79, IF(B81=4, F41, IF(B81=5, F79,IF(B81=6,"0"))))))</f>
        <v>0</v>
      </c>
      <c r="D81" s="93"/>
      <c r="E81" s="93">
        <f>E85</f>
        <v>0.47899999999999998</v>
      </c>
      <c r="F81" s="65">
        <f>ROUND(C81*E81,2)</f>
        <v>0</v>
      </c>
    </row>
    <row r="82" spans="1:6" ht="15.9" customHeight="1" thickTop="1">
      <c r="A82" s="58"/>
      <c r="B82" s="28"/>
      <c r="C82" s="29"/>
      <c r="D82" s="30"/>
      <c r="E82" s="38"/>
      <c r="F82" s="38"/>
    </row>
    <row r="83" spans="1:6" ht="15.9" customHeight="1" thickBot="1">
      <c r="A83" s="64" t="s">
        <v>0</v>
      </c>
      <c r="B83" s="84"/>
      <c r="C83" s="85"/>
      <c r="D83" s="86"/>
      <c r="E83" s="87"/>
      <c r="F83" s="65">
        <f>F73+F81</f>
        <v>0</v>
      </c>
    </row>
    <row r="84" spans="1:6" ht="14.4" thickTop="1"/>
    <row r="85" spans="1:6">
      <c r="E85" s="94">
        <f>IF(B81=1,0.479,IF(B81=2,0.15,IF(B81=3,0.08, IF(B81=4, "Type in %", IF(B81=5,"Type in %",IF(B81=6,"1"))))))</f>
        <v>0.47899999999999998</v>
      </c>
    </row>
  </sheetData>
  <mergeCells count="1">
    <mergeCell ref="C1:E1"/>
  </mergeCells>
  <printOptions horizontalCentered="1"/>
  <pageMargins left="0" right="0" top="0.75" bottom="0.5" header="0.5" footer="0.5"/>
  <pageSetup scale="5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moveWithCells="1">
                  <from>
                    <xdr:col>1</xdr:col>
                    <xdr:colOff>0</xdr:colOff>
                    <xdr:row>80</xdr:row>
                    <xdr:rowOff>0</xdr:rowOff>
                  </from>
                  <to>
                    <xdr:col>1</xdr:col>
                    <xdr:colOff>1897380</xdr:colOff>
                    <xdr:row>81</xdr:row>
                    <xdr:rowOff>0</xdr:rowOff>
                  </to>
                </anchor>
              </controlPr>
            </control>
          </mc:Choice>
        </mc:AlternateContent>
        <mc:AlternateContent xmlns:mc="http://schemas.openxmlformats.org/markup-compatibility/2006">
          <mc:Choice Requires="x14">
            <control shapeId="15362" r:id="rId5" name="Drop Down 2">
              <controlPr defaultSize="0" autoLine="0" autoPict="0">
                <anchor moveWithCells="1">
                  <from>
                    <xdr:col>1</xdr:col>
                    <xdr:colOff>7620</xdr:colOff>
                    <xdr:row>25</xdr:row>
                    <xdr:rowOff>0</xdr:rowOff>
                  </from>
                  <to>
                    <xdr:col>1</xdr:col>
                    <xdr:colOff>1264920</xdr:colOff>
                    <xdr:row>26</xdr:row>
                    <xdr:rowOff>0</xdr:rowOff>
                  </to>
                </anchor>
              </controlPr>
            </control>
          </mc:Choice>
        </mc:AlternateContent>
        <mc:AlternateContent xmlns:mc="http://schemas.openxmlformats.org/markup-compatibility/2006">
          <mc:Choice Requires="x14">
            <control shapeId="15363" r:id="rId6" name="Drop Down 3">
              <controlPr defaultSize="0" autoLine="0" autoPict="0">
                <anchor moveWithCells="1">
                  <from>
                    <xdr:col>1</xdr:col>
                    <xdr:colOff>7620</xdr:colOff>
                    <xdr:row>26</xdr:row>
                    <xdr:rowOff>0</xdr:rowOff>
                  </from>
                  <to>
                    <xdr:col>1</xdr:col>
                    <xdr:colOff>1264920</xdr:colOff>
                    <xdr:row>27</xdr:row>
                    <xdr:rowOff>0</xdr:rowOff>
                  </to>
                </anchor>
              </controlPr>
            </control>
          </mc:Choice>
        </mc:AlternateContent>
        <mc:AlternateContent xmlns:mc="http://schemas.openxmlformats.org/markup-compatibility/2006">
          <mc:Choice Requires="x14">
            <control shapeId="15364" r:id="rId7" name="Drop Down 4">
              <controlPr defaultSize="0" autoLine="0" autoPict="0">
                <anchor moveWithCells="1">
                  <from>
                    <xdr:col>1</xdr:col>
                    <xdr:colOff>7620</xdr:colOff>
                    <xdr:row>27</xdr:row>
                    <xdr:rowOff>0</xdr:rowOff>
                  </from>
                  <to>
                    <xdr:col>1</xdr:col>
                    <xdr:colOff>1264920</xdr:colOff>
                    <xdr:row>28</xdr:row>
                    <xdr:rowOff>0</xdr:rowOff>
                  </to>
                </anchor>
              </controlPr>
            </control>
          </mc:Choice>
        </mc:AlternateContent>
        <mc:AlternateContent xmlns:mc="http://schemas.openxmlformats.org/markup-compatibility/2006">
          <mc:Choice Requires="x14">
            <control shapeId="15365" r:id="rId8" name="Drop Down 5">
              <controlPr defaultSize="0" autoLine="0" autoPict="0">
                <anchor moveWithCells="1">
                  <from>
                    <xdr:col>1</xdr:col>
                    <xdr:colOff>7620</xdr:colOff>
                    <xdr:row>28</xdr:row>
                    <xdr:rowOff>0</xdr:rowOff>
                  </from>
                  <to>
                    <xdr:col>1</xdr:col>
                    <xdr:colOff>1264920</xdr:colOff>
                    <xdr:row>29</xdr:row>
                    <xdr:rowOff>0</xdr:rowOff>
                  </to>
                </anchor>
              </controlPr>
            </control>
          </mc:Choice>
        </mc:AlternateContent>
        <mc:AlternateContent xmlns:mc="http://schemas.openxmlformats.org/markup-compatibility/2006">
          <mc:Choice Requires="x14">
            <control shapeId="15366" r:id="rId9" name="Drop Down 6">
              <controlPr defaultSize="0" autoLine="0" autoPict="0">
                <anchor moveWithCells="1">
                  <from>
                    <xdr:col>1</xdr:col>
                    <xdr:colOff>7620</xdr:colOff>
                    <xdr:row>30</xdr:row>
                    <xdr:rowOff>0</xdr:rowOff>
                  </from>
                  <to>
                    <xdr:col>1</xdr:col>
                    <xdr:colOff>1264920</xdr:colOff>
                    <xdr:row>31</xdr:row>
                    <xdr:rowOff>0</xdr:rowOff>
                  </to>
                </anchor>
              </controlPr>
            </control>
          </mc:Choice>
        </mc:AlternateContent>
        <mc:AlternateContent xmlns:mc="http://schemas.openxmlformats.org/markup-compatibility/2006">
          <mc:Choice Requires="x14">
            <control shapeId="15367" r:id="rId10" name="Drop Down 7">
              <controlPr defaultSize="0" autoLine="0" autoPict="0">
                <anchor moveWithCells="1">
                  <from>
                    <xdr:col>1</xdr:col>
                    <xdr:colOff>7620</xdr:colOff>
                    <xdr:row>31</xdr:row>
                    <xdr:rowOff>0</xdr:rowOff>
                  </from>
                  <to>
                    <xdr:col>1</xdr:col>
                    <xdr:colOff>1264920</xdr:colOff>
                    <xdr:row>32</xdr:row>
                    <xdr:rowOff>0</xdr:rowOff>
                  </to>
                </anchor>
              </controlPr>
            </control>
          </mc:Choice>
        </mc:AlternateContent>
        <mc:AlternateContent xmlns:mc="http://schemas.openxmlformats.org/markup-compatibility/2006">
          <mc:Choice Requires="x14">
            <control shapeId="15368" r:id="rId11" name="Drop Down 8">
              <controlPr defaultSize="0" autoLine="0" autoPict="0">
                <anchor moveWithCells="1">
                  <from>
                    <xdr:col>1</xdr:col>
                    <xdr:colOff>7620</xdr:colOff>
                    <xdr:row>32</xdr:row>
                    <xdr:rowOff>0</xdr:rowOff>
                  </from>
                  <to>
                    <xdr:col>1</xdr:col>
                    <xdr:colOff>1264920</xdr:colOff>
                    <xdr:row>33</xdr:row>
                    <xdr:rowOff>0</xdr:rowOff>
                  </to>
                </anchor>
              </controlPr>
            </control>
          </mc:Choice>
        </mc:AlternateContent>
        <mc:AlternateContent xmlns:mc="http://schemas.openxmlformats.org/markup-compatibility/2006">
          <mc:Choice Requires="x14">
            <control shapeId="15369" r:id="rId12" name="Drop Down 9">
              <controlPr defaultSize="0" autoLine="0" autoPict="0">
                <anchor moveWithCells="1">
                  <from>
                    <xdr:col>1</xdr:col>
                    <xdr:colOff>7620</xdr:colOff>
                    <xdr:row>33</xdr:row>
                    <xdr:rowOff>0</xdr:rowOff>
                  </from>
                  <to>
                    <xdr:col>1</xdr:col>
                    <xdr:colOff>1264920</xdr:colOff>
                    <xdr:row>34</xdr:row>
                    <xdr:rowOff>0</xdr:rowOff>
                  </to>
                </anchor>
              </controlPr>
            </control>
          </mc:Choice>
        </mc:AlternateContent>
        <mc:AlternateContent xmlns:mc="http://schemas.openxmlformats.org/markup-compatibility/2006">
          <mc:Choice Requires="x14">
            <control shapeId="15370" r:id="rId13" name="Drop Down 10">
              <controlPr defaultSize="0" autoLine="0" autoPict="0">
                <anchor moveWithCells="1">
                  <from>
                    <xdr:col>1</xdr:col>
                    <xdr:colOff>7620</xdr:colOff>
                    <xdr:row>35</xdr:row>
                    <xdr:rowOff>0</xdr:rowOff>
                  </from>
                  <to>
                    <xdr:col>1</xdr:col>
                    <xdr:colOff>1264920</xdr:colOff>
                    <xdr:row>36</xdr:row>
                    <xdr:rowOff>0</xdr:rowOff>
                  </to>
                </anchor>
              </controlPr>
            </control>
          </mc:Choice>
        </mc:AlternateContent>
        <mc:AlternateContent xmlns:mc="http://schemas.openxmlformats.org/markup-compatibility/2006">
          <mc:Choice Requires="x14">
            <control shapeId="15371" r:id="rId14" name="Drop Down 11">
              <controlPr defaultSize="0" autoLine="0" autoPict="0">
                <anchor moveWithCells="1">
                  <from>
                    <xdr:col>1</xdr:col>
                    <xdr:colOff>7620</xdr:colOff>
                    <xdr:row>36</xdr:row>
                    <xdr:rowOff>0</xdr:rowOff>
                  </from>
                  <to>
                    <xdr:col>1</xdr:col>
                    <xdr:colOff>1264920</xdr:colOff>
                    <xdr:row>37</xdr:row>
                    <xdr:rowOff>0</xdr:rowOff>
                  </to>
                </anchor>
              </controlPr>
            </control>
          </mc:Choice>
        </mc:AlternateContent>
        <mc:AlternateContent xmlns:mc="http://schemas.openxmlformats.org/markup-compatibility/2006">
          <mc:Choice Requires="x14">
            <control shapeId="15372" r:id="rId15" name="Drop Down 12">
              <controlPr defaultSize="0" autoLine="0" autoPict="0">
                <anchor moveWithCells="1">
                  <from>
                    <xdr:col>1</xdr:col>
                    <xdr:colOff>7620</xdr:colOff>
                    <xdr:row>37</xdr:row>
                    <xdr:rowOff>0</xdr:rowOff>
                  </from>
                  <to>
                    <xdr:col>1</xdr:col>
                    <xdr:colOff>1264920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83"/>
  <sheetViews>
    <sheetView zoomScale="90" zoomScaleNormal="90" workbookViewId="0">
      <selection activeCell="B2" sqref="B2:G2"/>
    </sheetView>
  </sheetViews>
  <sheetFormatPr defaultColWidth="9.109375" defaultRowHeight="13.8"/>
  <cols>
    <col min="1" max="1" width="53.5546875" style="14" customWidth="1"/>
    <col min="2" max="2" width="12.88671875" style="52" customWidth="1"/>
    <col min="3" max="7" width="12.6640625" style="2" customWidth="1"/>
    <col min="8" max="16384" width="9.109375" style="2"/>
  </cols>
  <sheetData>
    <row r="1" spans="1:7" s="14" customFormat="1" ht="15" customHeight="1">
      <c r="A1" s="96" t="s">
        <v>100</v>
      </c>
      <c r="B1" s="143"/>
      <c r="C1" s="143"/>
      <c r="D1" s="143"/>
      <c r="G1" s="35"/>
    </row>
    <row r="2" spans="1:7" s="14" customFormat="1" ht="15" customHeight="1">
      <c r="A2" s="15" t="s">
        <v>101</v>
      </c>
      <c r="B2" s="144">
        <f>'Year 1'!B2:F2</f>
        <v>0</v>
      </c>
      <c r="C2" s="144"/>
      <c r="D2" s="144"/>
      <c r="E2" s="144"/>
      <c r="F2" s="144"/>
      <c r="G2" s="144"/>
    </row>
    <row r="3" spans="1:7" s="14" customFormat="1" ht="15" customHeight="1">
      <c r="A3" s="15" t="s">
        <v>102</v>
      </c>
      <c r="B3" s="144">
        <f>'Year 1'!B3:F3</f>
        <v>0</v>
      </c>
      <c r="C3" s="144"/>
      <c r="D3" s="144"/>
      <c r="E3" s="144"/>
      <c r="F3" s="144"/>
      <c r="G3" s="144"/>
    </row>
    <row r="4" spans="1:7" s="14" customFormat="1" ht="15" customHeight="1">
      <c r="A4" s="15" t="s">
        <v>103</v>
      </c>
      <c r="B4" s="144">
        <f>'Year 1'!B4:F4</f>
        <v>0</v>
      </c>
      <c r="C4" s="144"/>
      <c r="D4" s="144"/>
      <c r="E4" s="144"/>
      <c r="F4" s="144"/>
      <c r="G4" s="144"/>
    </row>
    <row r="5" spans="1:7" s="14" customFormat="1" ht="15" customHeight="1">
      <c r="A5" s="17" t="s">
        <v>106</v>
      </c>
      <c r="B5" s="42"/>
      <c r="C5" s="43"/>
    </row>
    <row r="6" spans="1:7" s="14" customFormat="1" ht="15" customHeight="1">
      <c r="A6" s="44"/>
      <c r="B6" s="45" t="s">
        <v>2</v>
      </c>
      <c r="C6" s="46" t="s">
        <v>16</v>
      </c>
      <c r="D6" s="46" t="s">
        <v>17</v>
      </c>
      <c r="E6" s="46" t="s">
        <v>18</v>
      </c>
      <c r="F6" s="46" t="s">
        <v>138</v>
      </c>
      <c r="G6" s="46" t="s">
        <v>107</v>
      </c>
    </row>
    <row r="7" spans="1:7" ht="15" customHeight="1" thickBot="1">
      <c r="A7" s="20" t="s">
        <v>3</v>
      </c>
      <c r="B7" s="47" t="s">
        <v>99</v>
      </c>
      <c r="C7" s="47" t="s">
        <v>99</v>
      </c>
      <c r="D7" s="47" t="s">
        <v>99</v>
      </c>
      <c r="E7" s="47" t="s">
        <v>99</v>
      </c>
      <c r="F7" s="47" t="s">
        <v>99</v>
      </c>
      <c r="G7" s="47" t="s">
        <v>99</v>
      </c>
    </row>
    <row r="8" spans="1:7" ht="15" customHeight="1">
      <c r="A8" s="22" t="s">
        <v>10</v>
      </c>
      <c r="B8" s="48"/>
      <c r="C8" s="48"/>
      <c r="D8" s="48"/>
      <c r="E8" s="48"/>
      <c r="F8" s="48"/>
      <c r="G8" s="48"/>
    </row>
    <row r="9" spans="1:7" ht="15" customHeight="1">
      <c r="A9" s="23" t="s">
        <v>8</v>
      </c>
      <c r="B9" s="49"/>
      <c r="C9" s="49"/>
      <c r="D9" s="49"/>
      <c r="E9" s="49"/>
      <c r="F9" s="49"/>
      <c r="G9" s="49"/>
    </row>
    <row r="10" spans="1:7" ht="15" customHeight="1">
      <c r="A10" s="37">
        <f>'Year 1'!A9</f>
        <v>0</v>
      </c>
      <c r="B10" s="49">
        <f>'Year 1'!F9</f>
        <v>0</v>
      </c>
      <c r="C10" s="49">
        <f>'Year 2'!F9</f>
        <v>0</v>
      </c>
      <c r="D10" s="49">
        <f>'Year 3'!F9</f>
        <v>0</v>
      </c>
      <c r="E10" s="49">
        <f>'Year 4'!F9</f>
        <v>0</v>
      </c>
      <c r="F10" s="49">
        <f>'Year 5'!F9</f>
        <v>0</v>
      </c>
      <c r="G10" s="49">
        <f>B10+C10+D10+E10+F10</f>
        <v>0</v>
      </c>
    </row>
    <row r="11" spans="1:7" ht="15" customHeight="1">
      <c r="A11" s="37">
        <f>'Year 1'!A10</f>
        <v>0</v>
      </c>
      <c r="B11" s="49">
        <f>'Year 1'!F10</f>
        <v>0</v>
      </c>
      <c r="C11" s="49">
        <f>'Year 2'!F10</f>
        <v>0</v>
      </c>
      <c r="D11" s="49">
        <f>'Year 3'!F10</f>
        <v>0</v>
      </c>
      <c r="E11" s="49">
        <f>'Year 4'!F10</f>
        <v>0</v>
      </c>
      <c r="F11" s="49">
        <f>'Year 5'!F10</f>
        <v>0</v>
      </c>
      <c r="G11" s="49">
        <f>B11+C11+D11+E11+F11</f>
        <v>0</v>
      </c>
    </row>
    <row r="12" spans="1:7" ht="15.75" customHeight="1">
      <c r="A12" s="37">
        <f>'Year 1'!A11</f>
        <v>0</v>
      </c>
      <c r="B12" s="49">
        <f>'Year 1'!F11</f>
        <v>0</v>
      </c>
      <c r="C12" s="49">
        <f>'Year 2'!F11</f>
        <v>0</v>
      </c>
      <c r="D12" s="49">
        <f>'Year 3'!F11</f>
        <v>0</v>
      </c>
      <c r="E12" s="49">
        <f>'Year 4'!F11</f>
        <v>0</v>
      </c>
      <c r="F12" s="49">
        <f>'Year 5'!F11</f>
        <v>0</v>
      </c>
      <c r="G12" s="49">
        <f>B12+C12+D12+E12+F12</f>
        <v>0</v>
      </c>
    </row>
    <row r="13" spans="1:7" ht="15.75" customHeight="1">
      <c r="A13" s="37">
        <f>'Year 1'!A12</f>
        <v>0</v>
      </c>
      <c r="B13" s="49">
        <f>'Year 1'!F12</f>
        <v>0</v>
      </c>
      <c r="C13" s="49">
        <f>'Year 2'!F12</f>
        <v>0</v>
      </c>
      <c r="D13" s="49">
        <f>'Year 3'!F12</f>
        <v>0</v>
      </c>
      <c r="E13" s="49">
        <f>'Year 4'!F12</f>
        <v>0</v>
      </c>
      <c r="F13" s="49">
        <f>'Year 5'!F12</f>
        <v>0</v>
      </c>
      <c r="G13" s="49">
        <f>B13+C13+D13+E13+F13</f>
        <v>0</v>
      </c>
    </row>
    <row r="14" spans="1:7" ht="15" customHeight="1">
      <c r="A14" s="23" t="s">
        <v>4</v>
      </c>
      <c r="B14" s="49"/>
      <c r="C14" s="49"/>
      <c r="D14" s="49"/>
      <c r="E14" s="49"/>
      <c r="F14" s="49"/>
      <c r="G14" s="49"/>
    </row>
    <row r="15" spans="1:7" ht="15" customHeight="1">
      <c r="A15" s="37">
        <f>'Year 1'!A14</f>
        <v>0</v>
      </c>
      <c r="B15" s="49">
        <f>'Year 1'!F14</f>
        <v>0</v>
      </c>
      <c r="C15" s="49">
        <f>'Year 2'!F14</f>
        <v>0</v>
      </c>
      <c r="D15" s="49">
        <f>'Year 3'!F14</f>
        <v>0</v>
      </c>
      <c r="E15" s="49">
        <f>'Year 4'!F14</f>
        <v>0</v>
      </c>
      <c r="F15" s="49">
        <f>'Year 5'!F14</f>
        <v>0</v>
      </c>
      <c r="G15" s="49">
        <f>B15+C15+D15+E15+F15</f>
        <v>0</v>
      </c>
    </row>
    <row r="16" spans="1:7" ht="15" customHeight="1">
      <c r="A16" s="37">
        <f>'Year 1'!A15</f>
        <v>0</v>
      </c>
      <c r="B16" s="49">
        <f>'Year 1'!F15</f>
        <v>0</v>
      </c>
      <c r="C16" s="49">
        <f>'Year 2'!F15</f>
        <v>0</v>
      </c>
      <c r="D16" s="49">
        <f>'Year 3'!F15</f>
        <v>0</v>
      </c>
      <c r="E16" s="49">
        <f>'Year 4'!F15</f>
        <v>0</v>
      </c>
      <c r="F16" s="49">
        <f>'Year 5'!F15</f>
        <v>0</v>
      </c>
      <c r="G16" s="49">
        <f t="shared" ref="G16:G18" si="0">B16+C16+D16+E16+F16</f>
        <v>0</v>
      </c>
    </row>
    <row r="17" spans="1:7" ht="15" customHeight="1">
      <c r="A17" s="37">
        <f>'Year 1'!A16</f>
        <v>0</v>
      </c>
      <c r="B17" s="49">
        <f>'Year 1'!F16</f>
        <v>0</v>
      </c>
      <c r="C17" s="49">
        <f>'Year 2'!F16</f>
        <v>0</v>
      </c>
      <c r="D17" s="49">
        <f>'Year 3'!F16</f>
        <v>0</v>
      </c>
      <c r="E17" s="49">
        <f>'Year 4'!F16</f>
        <v>0</v>
      </c>
      <c r="F17" s="49">
        <f>'Year 5'!F16</f>
        <v>0</v>
      </c>
      <c r="G17" s="49">
        <f t="shared" si="0"/>
        <v>0</v>
      </c>
    </row>
    <row r="18" spans="1:7" ht="15" customHeight="1">
      <c r="A18" s="37">
        <f>'Year 1'!A17</f>
        <v>0</v>
      </c>
      <c r="B18" s="49">
        <f>'Year 1'!F17</f>
        <v>0</v>
      </c>
      <c r="C18" s="49">
        <f>'Year 2'!F17</f>
        <v>0</v>
      </c>
      <c r="D18" s="49">
        <f>'Year 3'!F17</f>
        <v>0</v>
      </c>
      <c r="E18" s="49">
        <f>'Year 4'!F17</f>
        <v>0</v>
      </c>
      <c r="F18" s="49">
        <f>'Year 5'!F17</f>
        <v>0</v>
      </c>
      <c r="G18" s="49">
        <f t="shared" si="0"/>
        <v>0</v>
      </c>
    </row>
    <row r="19" spans="1:7" ht="15" customHeight="1">
      <c r="A19" s="23" t="s">
        <v>9</v>
      </c>
      <c r="B19" s="49"/>
      <c r="C19" s="49"/>
      <c r="D19" s="49"/>
      <c r="E19" s="49"/>
      <c r="F19" s="49"/>
      <c r="G19" s="49"/>
    </row>
    <row r="20" spans="1:7" ht="15" customHeight="1">
      <c r="A20" s="34" t="s">
        <v>82</v>
      </c>
      <c r="B20" s="49">
        <f>'Year 1'!F19</f>
        <v>0</v>
      </c>
      <c r="C20" s="49">
        <f>'Year 2'!F19</f>
        <v>0</v>
      </c>
      <c r="D20" s="49">
        <f>'Year 3'!F19</f>
        <v>0</v>
      </c>
      <c r="E20" s="49">
        <f>'Year 4'!F19</f>
        <v>0</v>
      </c>
      <c r="F20" s="49">
        <f>'Year 5'!F19</f>
        <v>0</v>
      </c>
      <c r="G20" s="49">
        <f>B20+C20+D20+E20+F20</f>
        <v>0</v>
      </c>
    </row>
    <row r="21" spans="1:7" ht="15" customHeight="1">
      <c r="A21" s="34" t="s">
        <v>83</v>
      </c>
      <c r="B21" s="49">
        <f>'Year 1'!F20</f>
        <v>0</v>
      </c>
      <c r="C21" s="49">
        <f>'Year 2'!F20</f>
        <v>0</v>
      </c>
      <c r="D21" s="49">
        <f>'Year 3'!F20</f>
        <v>0</v>
      </c>
      <c r="E21" s="49">
        <f>'Year 4'!F20</f>
        <v>0</v>
      </c>
      <c r="F21" s="49">
        <f>'Year 5'!F20</f>
        <v>0</v>
      </c>
      <c r="G21" s="49">
        <f>B21+C21+D21+E21+F21</f>
        <v>0</v>
      </c>
    </row>
    <row r="22" spans="1:7" ht="15" customHeight="1">
      <c r="A22" s="34" t="s">
        <v>84</v>
      </c>
      <c r="B22" s="49">
        <f>'Year 1'!F21</f>
        <v>0</v>
      </c>
      <c r="C22" s="49">
        <f>'Year 2'!F21</f>
        <v>0</v>
      </c>
      <c r="D22" s="49">
        <f>'Year 3'!F21</f>
        <v>0</v>
      </c>
      <c r="E22" s="49">
        <f>'Year 4'!F21</f>
        <v>0</v>
      </c>
      <c r="F22" s="49">
        <f>'Year 5'!F21</f>
        <v>0</v>
      </c>
      <c r="G22" s="49">
        <f>B22+C22+D22+E22+F22</f>
        <v>0</v>
      </c>
    </row>
    <row r="23" spans="1:7" ht="15" customHeight="1" thickBot="1">
      <c r="A23" s="33" t="s">
        <v>11</v>
      </c>
      <c r="B23" s="50">
        <f>'Year 1'!F22</f>
        <v>0</v>
      </c>
      <c r="C23" s="50">
        <f>'Year 2'!F22</f>
        <v>0</v>
      </c>
      <c r="D23" s="50">
        <f>'Year 3'!F22</f>
        <v>0</v>
      </c>
      <c r="E23" s="50">
        <f>'Year 4'!F22</f>
        <v>0</v>
      </c>
      <c r="F23" s="50">
        <f>'Year 5'!F22</f>
        <v>0</v>
      </c>
      <c r="G23" s="50">
        <f>B23+C23+D23+E23+F23</f>
        <v>0</v>
      </c>
    </row>
    <row r="24" spans="1:7" ht="15" customHeight="1" thickTop="1">
      <c r="A24" s="34"/>
      <c r="B24" s="49"/>
      <c r="C24" s="49"/>
      <c r="D24" s="49"/>
      <c r="E24" s="49"/>
      <c r="F24" s="49"/>
      <c r="G24" s="49"/>
    </row>
    <row r="25" spans="1:7" ht="15" customHeight="1">
      <c r="A25" s="36" t="s">
        <v>5</v>
      </c>
      <c r="B25" s="49"/>
      <c r="C25" s="49"/>
      <c r="D25" s="49"/>
      <c r="E25" s="49"/>
      <c r="F25" s="49"/>
      <c r="G25" s="49"/>
    </row>
    <row r="26" spans="1:7" ht="15" customHeight="1">
      <c r="A26" s="23" t="s">
        <v>8</v>
      </c>
      <c r="B26" s="49"/>
      <c r="C26" s="49"/>
      <c r="D26" s="49"/>
      <c r="E26" s="49"/>
      <c r="F26" s="49"/>
      <c r="G26" s="49"/>
    </row>
    <row r="27" spans="1:7" ht="15" customHeight="1">
      <c r="A27" s="37">
        <f>A10</f>
        <v>0</v>
      </c>
      <c r="B27" s="49">
        <f>'Year 1'!F26</f>
        <v>0</v>
      </c>
      <c r="C27" s="49">
        <f>'Year 2'!F26</f>
        <v>0</v>
      </c>
      <c r="D27" s="49">
        <f>'Year 3'!F26</f>
        <v>0</v>
      </c>
      <c r="E27" s="49">
        <f>'Year 4'!F26</f>
        <v>0</v>
      </c>
      <c r="F27" s="49">
        <f>'Year 5'!F26</f>
        <v>0</v>
      </c>
      <c r="G27" s="49">
        <f>B27+C27+D27+E27+F27</f>
        <v>0</v>
      </c>
    </row>
    <row r="28" spans="1:7" ht="15" customHeight="1">
      <c r="A28" s="37">
        <f>A11</f>
        <v>0</v>
      </c>
      <c r="B28" s="49">
        <f>'Year 1'!F27</f>
        <v>0</v>
      </c>
      <c r="C28" s="49">
        <f>'Year 2'!F27</f>
        <v>0</v>
      </c>
      <c r="D28" s="49">
        <f>'Year 3'!F27</f>
        <v>0</v>
      </c>
      <c r="E28" s="49">
        <f>'Year 4'!F27</f>
        <v>0</v>
      </c>
      <c r="F28" s="49">
        <f>'Year 5'!F27</f>
        <v>0</v>
      </c>
      <c r="G28" s="49">
        <f>B28+C28+D28+E28+F28</f>
        <v>0</v>
      </c>
    </row>
    <row r="29" spans="1:7" ht="15" customHeight="1">
      <c r="A29" s="37">
        <f>A12</f>
        <v>0</v>
      </c>
      <c r="B29" s="49">
        <f>'Year 1'!F28</f>
        <v>0</v>
      </c>
      <c r="C29" s="49">
        <f>'Year 2'!F28</f>
        <v>0</v>
      </c>
      <c r="D29" s="49">
        <f>'Year 3'!F28</f>
        <v>0</v>
      </c>
      <c r="E29" s="49">
        <f>'Year 4'!F28</f>
        <v>0</v>
      </c>
      <c r="F29" s="49">
        <f>'Year 5'!F28</f>
        <v>0</v>
      </c>
      <c r="G29" s="49">
        <f>B29+C29+D29+E29+F29</f>
        <v>0</v>
      </c>
    </row>
    <row r="30" spans="1:7" ht="15" customHeight="1">
      <c r="A30" s="37">
        <f>A13</f>
        <v>0</v>
      </c>
      <c r="B30" s="49">
        <f>'Year 1'!F29</f>
        <v>0</v>
      </c>
      <c r="C30" s="49">
        <f>'Year 2'!F29</f>
        <v>0</v>
      </c>
      <c r="D30" s="49">
        <f>'Year 3'!F29</f>
        <v>0</v>
      </c>
      <c r="E30" s="49">
        <f>'Year 4'!F29</f>
        <v>0</v>
      </c>
      <c r="F30" s="49">
        <f>'Year 5'!F29</f>
        <v>0</v>
      </c>
      <c r="G30" s="49">
        <f>B30+C30+D30+E30+F30</f>
        <v>0</v>
      </c>
    </row>
    <row r="31" spans="1:7" ht="15" customHeight="1">
      <c r="A31" s="23" t="s">
        <v>4</v>
      </c>
      <c r="B31" s="49"/>
      <c r="C31" s="49"/>
      <c r="D31" s="49"/>
      <c r="E31" s="49"/>
      <c r="F31" s="49"/>
      <c r="G31" s="49"/>
    </row>
    <row r="32" spans="1:7" ht="15" customHeight="1">
      <c r="A32" s="37">
        <f>A15</f>
        <v>0</v>
      </c>
      <c r="B32" s="49">
        <f>'Year 1'!F31</f>
        <v>0</v>
      </c>
      <c r="C32" s="49">
        <f>'Year 2'!F31</f>
        <v>0</v>
      </c>
      <c r="D32" s="49">
        <f>'Year 3'!F31</f>
        <v>0</v>
      </c>
      <c r="E32" s="49">
        <f>'Year 4'!F31</f>
        <v>0</v>
      </c>
      <c r="F32" s="49">
        <f>'Year 5'!F31</f>
        <v>0</v>
      </c>
      <c r="G32" s="49">
        <f t="shared" ref="G32:G35" si="1">B32+C32+D32+E32+F32</f>
        <v>0</v>
      </c>
    </row>
    <row r="33" spans="1:7" ht="15" customHeight="1">
      <c r="A33" s="37">
        <f>A16</f>
        <v>0</v>
      </c>
      <c r="B33" s="49">
        <f>'Year 1'!F32</f>
        <v>0</v>
      </c>
      <c r="C33" s="49">
        <f>'Year 2'!F32</f>
        <v>0</v>
      </c>
      <c r="D33" s="49">
        <f>'Year 3'!F32</f>
        <v>0</v>
      </c>
      <c r="E33" s="49">
        <f>'Year 4'!F32</f>
        <v>0</v>
      </c>
      <c r="F33" s="49">
        <f>'Year 5'!F32</f>
        <v>0</v>
      </c>
      <c r="G33" s="49">
        <f t="shared" si="1"/>
        <v>0</v>
      </c>
    </row>
    <row r="34" spans="1:7" ht="15" customHeight="1">
      <c r="A34" s="37">
        <f>A17</f>
        <v>0</v>
      </c>
      <c r="B34" s="49">
        <f>'Year 1'!F33</f>
        <v>0</v>
      </c>
      <c r="C34" s="49">
        <f>'Year 2'!F33</f>
        <v>0</v>
      </c>
      <c r="D34" s="49">
        <f>'Year 3'!F33</f>
        <v>0</v>
      </c>
      <c r="E34" s="49">
        <f>'Year 4'!F33</f>
        <v>0</v>
      </c>
      <c r="F34" s="49">
        <f>'Year 5'!F33</f>
        <v>0</v>
      </c>
      <c r="G34" s="49">
        <f t="shared" si="1"/>
        <v>0</v>
      </c>
    </row>
    <row r="35" spans="1:7" ht="15" customHeight="1">
      <c r="A35" s="37">
        <f>A18</f>
        <v>0</v>
      </c>
      <c r="B35" s="49">
        <f>'Year 1'!F34</f>
        <v>0</v>
      </c>
      <c r="C35" s="49">
        <f>'Year 2'!F34</f>
        <v>0</v>
      </c>
      <c r="D35" s="49">
        <f>'Year 3'!F34</f>
        <v>0</v>
      </c>
      <c r="E35" s="49">
        <f>'Year 4'!F34</f>
        <v>0</v>
      </c>
      <c r="F35" s="49">
        <f>'Year 5'!F34</f>
        <v>0</v>
      </c>
      <c r="G35" s="49">
        <f t="shared" si="1"/>
        <v>0</v>
      </c>
    </row>
    <row r="36" spans="1:7" ht="15" customHeight="1">
      <c r="A36" s="23" t="s">
        <v>9</v>
      </c>
      <c r="B36" s="49"/>
      <c r="C36" s="49"/>
      <c r="D36" s="49"/>
      <c r="E36" s="49"/>
      <c r="F36" s="49"/>
      <c r="G36" s="49"/>
    </row>
    <row r="37" spans="1:7" ht="15" customHeight="1">
      <c r="A37" s="34" t="s">
        <v>82</v>
      </c>
      <c r="B37" s="49">
        <f>'Year 1'!F36</f>
        <v>0</v>
      </c>
      <c r="C37" s="49">
        <f>'Year 2'!F36</f>
        <v>0</v>
      </c>
      <c r="D37" s="49">
        <f>'Year 3'!F36</f>
        <v>0</v>
      </c>
      <c r="E37" s="49">
        <f>'Year 4'!F36</f>
        <v>0</v>
      </c>
      <c r="F37" s="49">
        <f>'Year 5'!F36</f>
        <v>0</v>
      </c>
      <c r="G37" s="49">
        <f>B37+C37+D37+E37+F37</f>
        <v>0</v>
      </c>
    </row>
    <row r="38" spans="1:7" ht="15" customHeight="1">
      <c r="A38" s="34" t="s">
        <v>83</v>
      </c>
      <c r="B38" s="49">
        <f>'Year 1'!F37</f>
        <v>0</v>
      </c>
      <c r="C38" s="49">
        <f>'Year 2'!F37</f>
        <v>0</v>
      </c>
      <c r="D38" s="49">
        <f>'Year 3'!F37</f>
        <v>0</v>
      </c>
      <c r="E38" s="49">
        <f>'Year 4'!F37</f>
        <v>0</v>
      </c>
      <c r="F38" s="49">
        <f>'Year 5'!F37</f>
        <v>0</v>
      </c>
      <c r="G38" s="49">
        <f>B38+C38+D38+E38+F38</f>
        <v>0</v>
      </c>
    </row>
    <row r="39" spans="1:7" ht="15" customHeight="1">
      <c r="A39" s="34" t="s">
        <v>84</v>
      </c>
      <c r="B39" s="49">
        <f>'Year 1'!F38</f>
        <v>0</v>
      </c>
      <c r="C39" s="49">
        <f>'Year 2'!F38</f>
        <v>0</v>
      </c>
      <c r="D39" s="49">
        <f>'Year 3'!F38</f>
        <v>0</v>
      </c>
      <c r="E39" s="49">
        <f>'Year 4'!F38</f>
        <v>0</v>
      </c>
      <c r="F39" s="49">
        <f>'Year 5'!F38</f>
        <v>0</v>
      </c>
      <c r="G39" s="49">
        <f>B39+C39+D39+E39+F39</f>
        <v>0</v>
      </c>
    </row>
    <row r="40" spans="1:7" ht="15" customHeight="1" thickBot="1">
      <c r="A40" s="33" t="s">
        <v>12</v>
      </c>
      <c r="B40" s="50">
        <f>'Year 1'!F39</f>
        <v>0</v>
      </c>
      <c r="C40" s="50">
        <f>'Year 2'!F39</f>
        <v>0</v>
      </c>
      <c r="D40" s="50">
        <f>'Year 3'!F39</f>
        <v>0</v>
      </c>
      <c r="E40" s="50">
        <f>'Year 4'!F39</f>
        <v>0</v>
      </c>
      <c r="F40" s="50">
        <f>'Year 5'!F39</f>
        <v>0</v>
      </c>
      <c r="G40" s="50">
        <f>B40+C40+D40+E40+F40</f>
        <v>0</v>
      </c>
    </row>
    <row r="41" spans="1:7" ht="15" customHeight="1" thickTop="1">
      <c r="B41" s="49"/>
      <c r="C41" s="49"/>
      <c r="D41" s="49"/>
      <c r="E41" s="49"/>
      <c r="F41" s="49"/>
      <c r="G41" s="49"/>
    </row>
    <row r="42" spans="1:7" ht="15" customHeight="1" thickBot="1">
      <c r="A42" s="33" t="s">
        <v>13</v>
      </c>
      <c r="B42" s="50">
        <f>'Year 1'!F41</f>
        <v>0</v>
      </c>
      <c r="C42" s="50">
        <f>'Year 2'!F41</f>
        <v>0</v>
      </c>
      <c r="D42" s="50">
        <f>'Year 3'!F41</f>
        <v>0</v>
      </c>
      <c r="E42" s="50">
        <f>'Year 4'!F41</f>
        <v>0</v>
      </c>
      <c r="F42" s="50">
        <f>'Year 5'!F41</f>
        <v>0</v>
      </c>
      <c r="G42" s="50">
        <f>B42+C42+D42+E42+F42</f>
        <v>0</v>
      </c>
    </row>
    <row r="43" spans="1:7" ht="15" customHeight="1" thickTop="1">
      <c r="A43" s="21"/>
      <c r="B43" s="49"/>
      <c r="C43" s="49"/>
      <c r="D43" s="49"/>
      <c r="E43" s="49"/>
      <c r="F43" s="49"/>
      <c r="G43" s="49"/>
    </row>
    <row r="44" spans="1:7" ht="15" customHeight="1">
      <c r="A44" s="36" t="s">
        <v>1</v>
      </c>
      <c r="B44" s="49"/>
      <c r="C44" s="49"/>
      <c r="D44" s="49"/>
      <c r="E44" s="49"/>
      <c r="F44" s="49"/>
      <c r="G44" s="49"/>
    </row>
    <row r="45" spans="1:7" ht="15" customHeight="1">
      <c r="A45" s="14" t="s">
        <v>57</v>
      </c>
      <c r="B45" s="49">
        <f>'Year 1'!F44</f>
        <v>0</v>
      </c>
      <c r="C45" s="49">
        <f>'Year 2'!F44</f>
        <v>0</v>
      </c>
      <c r="D45" s="49">
        <f>'Year 3'!F44</f>
        <v>0</v>
      </c>
      <c r="E45" s="49">
        <f>'Year 4'!F44</f>
        <v>0</v>
      </c>
      <c r="F45" s="49">
        <f>'Year 5'!F44</f>
        <v>0</v>
      </c>
      <c r="G45" s="49">
        <f>B45+C45+D45+E45+F45</f>
        <v>0</v>
      </c>
    </row>
    <row r="46" spans="1:7" ht="15" customHeight="1">
      <c r="A46" s="14" t="s">
        <v>58</v>
      </c>
      <c r="B46" s="49">
        <f>'Year 1'!F45</f>
        <v>0</v>
      </c>
      <c r="C46" s="49">
        <f>'Year 2'!F45</f>
        <v>0</v>
      </c>
      <c r="D46" s="49">
        <f>'Year 3'!F45</f>
        <v>0</v>
      </c>
      <c r="E46" s="49">
        <f>'Year 4'!F45</f>
        <v>0</v>
      </c>
      <c r="F46" s="49">
        <f>'Year 5'!F45</f>
        <v>0</v>
      </c>
      <c r="G46" s="49">
        <f>B46+C46+D46+E46+F46</f>
        <v>0</v>
      </c>
    </row>
    <row r="47" spans="1:7" ht="15" customHeight="1">
      <c r="A47" s="14" t="s">
        <v>59</v>
      </c>
      <c r="B47" s="49">
        <f>'Year 1'!F46</f>
        <v>0</v>
      </c>
      <c r="C47" s="49">
        <f>'Year 2'!F46</f>
        <v>0</v>
      </c>
      <c r="D47" s="49">
        <f>'Year 3'!F46</f>
        <v>0</v>
      </c>
      <c r="E47" s="49">
        <f>'Year 4'!F46</f>
        <v>0</v>
      </c>
      <c r="F47" s="49">
        <f>'Year 5'!F46</f>
        <v>0</v>
      </c>
      <c r="G47" s="49">
        <f>B47+C47+D47+E47+F47</f>
        <v>0</v>
      </c>
    </row>
    <row r="48" spans="1:7" ht="15" customHeight="1">
      <c r="A48" s="14" t="s">
        <v>60</v>
      </c>
      <c r="B48" s="49">
        <f>'Year 1'!F47</f>
        <v>0</v>
      </c>
      <c r="C48" s="49">
        <f>'Year 2'!F47</f>
        <v>0</v>
      </c>
      <c r="D48" s="49">
        <f>'Year 3'!F47</f>
        <v>0</v>
      </c>
      <c r="E48" s="49">
        <f>'Year 4'!F47</f>
        <v>0</v>
      </c>
      <c r="F48" s="49">
        <f>'Year 5'!F47</f>
        <v>0</v>
      </c>
      <c r="G48" s="49">
        <f>B48+C48+D48+E48+F48</f>
        <v>0</v>
      </c>
    </row>
    <row r="49" spans="1:7" ht="15" customHeight="1">
      <c r="A49" s="36" t="s">
        <v>14</v>
      </c>
      <c r="B49" s="49"/>
      <c r="C49" s="49"/>
      <c r="D49" s="49"/>
      <c r="E49" s="49"/>
      <c r="F49" s="49"/>
      <c r="G49" s="49"/>
    </row>
    <row r="50" spans="1:7" ht="15" customHeight="1">
      <c r="A50" s="14" t="s">
        <v>62</v>
      </c>
      <c r="B50" s="49">
        <f>'Year 1'!F49</f>
        <v>0</v>
      </c>
      <c r="C50" s="49">
        <f>'Year 2'!F49</f>
        <v>0</v>
      </c>
      <c r="D50" s="49">
        <f>'Year 3'!F49</f>
        <v>0</v>
      </c>
      <c r="E50" s="49">
        <f>'Year 4'!F49</f>
        <v>0</v>
      </c>
      <c r="F50" s="49">
        <f>'Year 5'!F49</f>
        <v>0</v>
      </c>
      <c r="G50" s="49">
        <f t="shared" ref="G50:G54" si="2">B50+C50+D50+E50+F50</f>
        <v>0</v>
      </c>
    </row>
    <row r="51" spans="1:7" ht="15" customHeight="1">
      <c r="A51" s="14" t="s">
        <v>63</v>
      </c>
      <c r="B51" s="49">
        <f>'Year 1'!F50</f>
        <v>0</v>
      </c>
      <c r="C51" s="49">
        <f>'Year 2'!F50</f>
        <v>0</v>
      </c>
      <c r="D51" s="49">
        <f>'Year 3'!F50</f>
        <v>0</v>
      </c>
      <c r="E51" s="49">
        <f>'Year 4'!F50</f>
        <v>0</v>
      </c>
      <c r="F51" s="49">
        <f>'Year 5'!F50</f>
        <v>0</v>
      </c>
      <c r="G51" s="49">
        <f t="shared" si="2"/>
        <v>0</v>
      </c>
    </row>
    <row r="52" spans="1:7" ht="15" customHeight="1">
      <c r="A52" s="14" t="s">
        <v>64</v>
      </c>
      <c r="B52" s="49">
        <f>'Year 1'!F51</f>
        <v>0</v>
      </c>
      <c r="C52" s="49">
        <f>'Year 2'!F51</f>
        <v>0</v>
      </c>
      <c r="D52" s="49">
        <f>'Year 3'!F51</f>
        <v>0</v>
      </c>
      <c r="E52" s="49">
        <f>'Year 4'!F51</f>
        <v>0</v>
      </c>
      <c r="F52" s="49">
        <f>'Year 5'!F51</f>
        <v>0</v>
      </c>
      <c r="G52" s="49">
        <f t="shared" si="2"/>
        <v>0</v>
      </c>
    </row>
    <row r="53" spans="1:7" ht="15" customHeight="1">
      <c r="A53" s="14" t="s">
        <v>65</v>
      </c>
      <c r="B53" s="49">
        <f>'Year 1'!F52</f>
        <v>0</v>
      </c>
      <c r="C53" s="49">
        <f>'Year 2'!F52</f>
        <v>0</v>
      </c>
      <c r="D53" s="49">
        <f>'Year 3'!F52</f>
        <v>0</v>
      </c>
      <c r="E53" s="49">
        <f>'Year 4'!F52</f>
        <v>0</v>
      </c>
      <c r="F53" s="49">
        <f>'Year 5'!F52</f>
        <v>0</v>
      </c>
      <c r="G53" s="49">
        <f t="shared" si="2"/>
        <v>0</v>
      </c>
    </row>
    <row r="54" spans="1:7" ht="15" customHeight="1">
      <c r="A54" s="14" t="s">
        <v>66</v>
      </c>
      <c r="B54" s="49">
        <f>'Year 1'!F53</f>
        <v>0</v>
      </c>
      <c r="C54" s="49">
        <f>'Year 2'!F53</f>
        <v>0</v>
      </c>
      <c r="D54" s="49">
        <f>'Year 3'!F53</f>
        <v>0</v>
      </c>
      <c r="E54" s="49">
        <f>'Year 4'!F53</f>
        <v>0</v>
      </c>
      <c r="F54" s="49">
        <f>'Year 5'!F53</f>
        <v>0</v>
      </c>
      <c r="G54" s="49">
        <f t="shared" si="2"/>
        <v>0</v>
      </c>
    </row>
    <row r="55" spans="1:7" ht="15" customHeight="1">
      <c r="A55" s="36" t="s">
        <v>70</v>
      </c>
      <c r="B55" s="49"/>
      <c r="C55" s="49"/>
      <c r="D55" s="49"/>
      <c r="E55" s="49"/>
      <c r="F55" s="49"/>
      <c r="G55" s="49"/>
    </row>
    <row r="56" spans="1:7" ht="15" customHeight="1">
      <c r="A56" s="14" t="s">
        <v>203</v>
      </c>
      <c r="B56" s="49">
        <f>'Year 1'!F55</f>
        <v>0</v>
      </c>
      <c r="C56" s="49">
        <f>'Year 2'!F55</f>
        <v>0</v>
      </c>
      <c r="D56" s="49">
        <f>'Year 3'!F55</f>
        <v>0</v>
      </c>
      <c r="E56" s="49">
        <f>'Year 4'!F55</f>
        <v>0</v>
      </c>
      <c r="F56" s="49">
        <f>'Year 5'!F55</f>
        <v>0</v>
      </c>
      <c r="G56" s="49">
        <f t="shared" ref="G56:G61" si="3">B56+C56+D56+E56+F56</f>
        <v>0</v>
      </c>
    </row>
    <row r="57" spans="1:7" ht="15" customHeight="1">
      <c r="A57" s="14" t="s">
        <v>71</v>
      </c>
      <c r="B57" s="49">
        <f>'Year 1'!F56</f>
        <v>0</v>
      </c>
      <c r="C57" s="49">
        <f>'Year 2'!F56</f>
        <v>0</v>
      </c>
      <c r="D57" s="49">
        <f>'Year 3'!F56</f>
        <v>0</v>
      </c>
      <c r="E57" s="49">
        <f>'Year 4'!F56</f>
        <v>0</v>
      </c>
      <c r="F57" s="49">
        <f>'Year 5'!F56</f>
        <v>0</v>
      </c>
      <c r="G57" s="49">
        <f t="shared" si="3"/>
        <v>0</v>
      </c>
    </row>
    <row r="58" spans="1:7" ht="15" customHeight="1">
      <c r="A58" s="14" t="s">
        <v>72</v>
      </c>
      <c r="B58" s="49">
        <f>'Year 1'!F57</f>
        <v>0</v>
      </c>
      <c r="C58" s="49">
        <f>'Year 2'!F57</f>
        <v>0</v>
      </c>
      <c r="D58" s="49">
        <f>'Year 3'!F57</f>
        <v>0</v>
      </c>
      <c r="E58" s="49">
        <f>'Year 4'!F57</f>
        <v>0</v>
      </c>
      <c r="F58" s="49">
        <f>'Year 5'!F57</f>
        <v>0</v>
      </c>
      <c r="G58" s="49">
        <f t="shared" si="3"/>
        <v>0</v>
      </c>
    </row>
    <row r="59" spans="1:7" ht="15" customHeight="1">
      <c r="A59" s="14" t="s">
        <v>73</v>
      </c>
      <c r="B59" s="49">
        <f>'Year 1'!F58</f>
        <v>0</v>
      </c>
      <c r="C59" s="49">
        <f>'Year 2'!F58</f>
        <v>0</v>
      </c>
      <c r="D59" s="49">
        <f>'Year 3'!F58</f>
        <v>0</v>
      </c>
      <c r="E59" s="49">
        <f>'Year 4'!F58</f>
        <v>0</v>
      </c>
      <c r="F59" s="49">
        <f>'Year 5'!F58</f>
        <v>0</v>
      </c>
      <c r="G59" s="49">
        <f t="shared" si="3"/>
        <v>0</v>
      </c>
    </row>
    <row r="60" spans="1:7" ht="15" customHeight="1">
      <c r="A60" s="14" t="s">
        <v>74</v>
      </c>
      <c r="B60" s="49">
        <f>'Year 1'!F59</f>
        <v>0</v>
      </c>
      <c r="C60" s="49">
        <f>'Year 2'!F59</f>
        <v>0</v>
      </c>
      <c r="D60" s="49">
        <f>'Year 3'!F59</f>
        <v>0</v>
      </c>
      <c r="E60" s="49">
        <f>'Year 4'!F59</f>
        <v>0</v>
      </c>
      <c r="F60" s="49">
        <f>'Year 5'!F59</f>
        <v>0</v>
      </c>
      <c r="G60" s="49">
        <f t="shared" si="3"/>
        <v>0</v>
      </c>
    </row>
    <row r="61" spans="1:7" ht="15" customHeight="1">
      <c r="A61" s="14" t="s">
        <v>75</v>
      </c>
      <c r="B61" s="49">
        <f>'Year 1'!F60</f>
        <v>0</v>
      </c>
      <c r="C61" s="49">
        <f>'Year 2'!F60</f>
        <v>0</v>
      </c>
      <c r="D61" s="49">
        <f>'Year 3'!F60</f>
        <v>0</v>
      </c>
      <c r="E61" s="49">
        <f>'Year 4'!F60</f>
        <v>0</v>
      </c>
      <c r="F61" s="49">
        <f>'Year 5'!F60</f>
        <v>0</v>
      </c>
      <c r="G61" s="49">
        <f t="shared" si="3"/>
        <v>0</v>
      </c>
    </row>
    <row r="62" spans="1:7" ht="15" customHeight="1">
      <c r="A62" s="36" t="s">
        <v>19</v>
      </c>
      <c r="B62" s="49"/>
      <c r="C62" s="49"/>
      <c r="D62" s="49"/>
      <c r="E62" s="49"/>
      <c r="F62" s="49"/>
      <c r="G62" s="49"/>
    </row>
    <row r="63" spans="1:7" ht="15" customHeight="1">
      <c r="A63" s="14" t="s">
        <v>67</v>
      </c>
      <c r="B63" s="49">
        <f>'Year 1'!F62</f>
        <v>0</v>
      </c>
      <c r="C63" s="49">
        <f>'Year 2'!F62</f>
        <v>0</v>
      </c>
      <c r="D63" s="49">
        <f>'Year 3'!F62</f>
        <v>0</v>
      </c>
      <c r="E63" s="49">
        <f>'Year 4'!F62</f>
        <v>0</v>
      </c>
      <c r="F63" s="49">
        <f>'Year 5'!F62</f>
        <v>0</v>
      </c>
      <c r="G63" s="49">
        <f>B63+C63+D63+E63+F63</f>
        <v>0</v>
      </c>
    </row>
    <row r="64" spans="1:7" ht="15" customHeight="1">
      <c r="A64" s="14" t="s">
        <v>68</v>
      </c>
      <c r="B64" s="49">
        <f>'Year 1'!F63</f>
        <v>0</v>
      </c>
      <c r="C64" s="49">
        <f>'Year 2'!F63</f>
        <v>0</v>
      </c>
      <c r="D64" s="49">
        <f>'Year 3'!F63</f>
        <v>0</v>
      </c>
      <c r="E64" s="49">
        <f>'Year 4'!F63</f>
        <v>0</v>
      </c>
      <c r="F64" s="49">
        <f>'Year 5'!F63</f>
        <v>0</v>
      </c>
      <c r="G64" s="49">
        <f>B64+C64+D64+E64+F64</f>
        <v>0</v>
      </c>
    </row>
    <row r="65" spans="1:7" ht="15" customHeight="1">
      <c r="A65" s="14" t="s">
        <v>69</v>
      </c>
      <c r="B65" s="49">
        <f>'Year 1'!F64</f>
        <v>0</v>
      </c>
      <c r="C65" s="49">
        <f>'Year 2'!F64</f>
        <v>0</v>
      </c>
      <c r="D65" s="49">
        <f>'Year 3'!F64</f>
        <v>0</v>
      </c>
      <c r="E65" s="49">
        <f>'Year 4'!F64</f>
        <v>0</v>
      </c>
      <c r="F65" s="49">
        <f>'Year 5'!F64</f>
        <v>0</v>
      </c>
      <c r="G65" s="49">
        <f>B65+C65+D65+E65+F65</f>
        <v>0</v>
      </c>
    </row>
    <row r="66" spans="1:7" ht="15" customHeight="1">
      <c r="A66" s="36" t="s">
        <v>20</v>
      </c>
      <c r="B66" s="49"/>
      <c r="C66" s="49"/>
      <c r="D66" s="49"/>
      <c r="E66" s="49"/>
      <c r="F66" s="49"/>
      <c r="G66" s="49"/>
    </row>
    <row r="67" spans="1:7" ht="15" customHeight="1">
      <c r="A67" s="14" t="s">
        <v>76</v>
      </c>
      <c r="B67" s="49">
        <f>'Year 1'!F66</f>
        <v>0</v>
      </c>
      <c r="C67" s="49">
        <f>'Year 2'!F66</f>
        <v>0</v>
      </c>
      <c r="D67" s="49">
        <f>'Year 3'!F66</f>
        <v>0</v>
      </c>
      <c r="E67" s="49">
        <f>'Year 4'!F66</f>
        <v>0</v>
      </c>
      <c r="F67" s="49">
        <f>'Year 5'!F66</f>
        <v>0</v>
      </c>
      <c r="G67" s="49">
        <f t="shared" ref="G67:G74" si="4">B67+C67+D67+E67+F67</f>
        <v>0</v>
      </c>
    </row>
    <row r="68" spans="1:7" ht="15" customHeight="1">
      <c r="A68" s="14" t="s">
        <v>77</v>
      </c>
      <c r="B68" s="49">
        <f>'Year 1'!F67</f>
        <v>0</v>
      </c>
      <c r="C68" s="49">
        <f>'Year 2'!F67</f>
        <v>0</v>
      </c>
      <c r="D68" s="49">
        <f>'Year 3'!F67</f>
        <v>0</v>
      </c>
      <c r="E68" s="49">
        <f>'Year 4'!F67</f>
        <v>0</v>
      </c>
      <c r="F68" s="49">
        <f>'Year 5'!F67</f>
        <v>0</v>
      </c>
      <c r="G68" s="49">
        <f t="shared" si="4"/>
        <v>0</v>
      </c>
    </row>
    <row r="69" spans="1:7" ht="15" customHeight="1">
      <c r="A69" s="14" t="s">
        <v>78</v>
      </c>
      <c r="B69" s="49">
        <f>'Year 1'!F68</f>
        <v>0</v>
      </c>
      <c r="C69" s="49">
        <f>'Year 2'!F68</f>
        <v>0</v>
      </c>
      <c r="D69" s="49">
        <f>'Year 3'!F68</f>
        <v>0</v>
      </c>
      <c r="E69" s="49">
        <f>'Year 4'!F68</f>
        <v>0</v>
      </c>
      <c r="F69" s="49">
        <f>'Year 5'!F68</f>
        <v>0</v>
      </c>
      <c r="G69" s="49">
        <f t="shared" si="4"/>
        <v>0</v>
      </c>
    </row>
    <row r="70" spans="1:7" ht="15" customHeight="1">
      <c r="A70" s="14" t="s">
        <v>79</v>
      </c>
      <c r="B70" s="49">
        <f>'Year 1'!F69</f>
        <v>0</v>
      </c>
      <c r="C70" s="49">
        <f>'Year 2'!F69</f>
        <v>0</v>
      </c>
      <c r="D70" s="49">
        <f>'Year 3'!F69</f>
        <v>0</v>
      </c>
      <c r="E70" s="49">
        <f>'Year 4'!F69</f>
        <v>0</v>
      </c>
      <c r="F70" s="49">
        <f>'Year 5'!F69</f>
        <v>0</v>
      </c>
      <c r="G70" s="49">
        <f t="shared" si="4"/>
        <v>0</v>
      </c>
    </row>
    <row r="71" spans="1:7" ht="15" customHeight="1">
      <c r="A71" s="14" t="s">
        <v>80</v>
      </c>
      <c r="B71" s="49">
        <f>'Year 1'!F70</f>
        <v>0</v>
      </c>
      <c r="C71" s="49">
        <f>'Year 2'!F70</f>
        <v>0</v>
      </c>
      <c r="D71" s="49">
        <f>'Year 3'!F70</f>
        <v>0</v>
      </c>
      <c r="E71" s="49">
        <f>'Year 4'!F70</f>
        <v>0</v>
      </c>
      <c r="F71" s="49">
        <f>'Year 5'!F70</f>
        <v>0</v>
      </c>
      <c r="G71" s="49">
        <f t="shared" si="4"/>
        <v>0</v>
      </c>
    </row>
    <row r="72" spans="1:7" ht="15" customHeight="1">
      <c r="A72" s="14" t="s">
        <v>81</v>
      </c>
      <c r="B72" s="49">
        <f>'Year 1'!F71</f>
        <v>0</v>
      </c>
      <c r="C72" s="49">
        <f>'Year 2'!F71</f>
        <v>0</v>
      </c>
      <c r="D72" s="49">
        <f>'Year 3'!F71</f>
        <v>0</v>
      </c>
      <c r="E72" s="49">
        <f>'Year 4'!F71</f>
        <v>0</v>
      </c>
      <c r="F72" s="49">
        <f>'Year 5'!F71</f>
        <v>0</v>
      </c>
      <c r="G72" s="49">
        <f t="shared" si="4"/>
        <v>0</v>
      </c>
    </row>
    <row r="73" spans="1:7" ht="15" customHeight="1">
      <c r="A73" s="14" t="s">
        <v>61</v>
      </c>
      <c r="B73" s="49">
        <f>'Year 1'!F72</f>
        <v>0</v>
      </c>
      <c r="C73" s="49">
        <f>'Year 2'!F72</f>
        <v>0</v>
      </c>
      <c r="D73" s="49">
        <f>'Year 3'!F72</f>
        <v>0</v>
      </c>
      <c r="E73" s="49">
        <f>'Year 4'!F72</f>
        <v>0</v>
      </c>
      <c r="F73" s="49">
        <f>'Year 5'!F72</f>
        <v>0</v>
      </c>
      <c r="G73" s="49">
        <f t="shared" ref="G73" si="5">B73+C73+D73+E73+F73</f>
        <v>0</v>
      </c>
    </row>
    <row r="74" spans="1:7" ht="15" customHeight="1" thickBot="1">
      <c r="A74" s="39" t="s">
        <v>15</v>
      </c>
      <c r="B74" s="50">
        <f>'Year 1'!F73</f>
        <v>0</v>
      </c>
      <c r="C74" s="50">
        <f>'Year 2'!F73</f>
        <v>0</v>
      </c>
      <c r="D74" s="50">
        <f>'Year 3'!F73</f>
        <v>0</v>
      </c>
      <c r="E74" s="50">
        <f>'Year 4'!F73</f>
        <v>0</v>
      </c>
      <c r="F74" s="50">
        <f>'Year 5'!F73</f>
        <v>0</v>
      </c>
      <c r="G74" s="50">
        <f t="shared" si="4"/>
        <v>0</v>
      </c>
    </row>
    <row r="75" spans="1:7" ht="15" customHeight="1" thickTop="1">
      <c r="A75" s="21"/>
      <c r="B75" s="49"/>
      <c r="C75" s="49"/>
      <c r="D75" s="49"/>
      <c r="E75" s="49"/>
      <c r="F75" s="49"/>
      <c r="G75" s="49"/>
    </row>
    <row r="76" spans="1:7" ht="15" customHeight="1" thickBot="1">
      <c r="A76" s="33" t="s">
        <v>148</v>
      </c>
      <c r="B76" s="50">
        <f>SUM('Year 1'!F76:F78)</f>
        <v>0</v>
      </c>
      <c r="C76" s="50">
        <f>SUM('Year 2'!F76:F78)</f>
        <v>0</v>
      </c>
      <c r="D76" s="50">
        <f>SUM('Year 3'!F76:F78)</f>
        <v>0</v>
      </c>
      <c r="E76" s="50">
        <f>SUM('Year 4'!F76:F78)</f>
        <v>0</v>
      </c>
      <c r="F76" s="50">
        <f>SUM('Year 5'!F76:F78)</f>
        <v>0</v>
      </c>
      <c r="G76" s="50">
        <f>B76+C76+D76+E76+F76</f>
        <v>0</v>
      </c>
    </row>
    <row r="77" spans="1:7" ht="15" customHeight="1" thickTop="1">
      <c r="A77" s="21"/>
      <c r="B77" s="51"/>
      <c r="C77" s="51"/>
      <c r="D77" s="51"/>
      <c r="E77" s="51"/>
      <c r="F77" s="51"/>
      <c r="G77" s="51"/>
    </row>
    <row r="78" spans="1:7" ht="15" customHeight="1" thickBot="1">
      <c r="A78" s="33" t="s">
        <v>153</v>
      </c>
      <c r="B78" s="50">
        <f>'Year 1'!F79</f>
        <v>0</v>
      </c>
      <c r="C78" s="50">
        <f>'Year 2'!F79</f>
        <v>0</v>
      </c>
      <c r="D78" s="50">
        <f>'Year 3'!F79</f>
        <v>0</v>
      </c>
      <c r="E78" s="50">
        <f>'Year 4'!F79</f>
        <v>0</v>
      </c>
      <c r="F78" s="50">
        <f>'Year 5'!F79</f>
        <v>0</v>
      </c>
      <c r="G78" s="50">
        <f>B78+C78+D78+E78+F78</f>
        <v>0</v>
      </c>
    </row>
    <row r="79" spans="1:7" ht="15" customHeight="1" thickTop="1">
      <c r="A79" s="21"/>
      <c r="B79" s="49"/>
      <c r="C79" s="49"/>
      <c r="D79" s="49"/>
      <c r="E79" s="49"/>
      <c r="F79" s="49"/>
      <c r="G79" s="49"/>
    </row>
    <row r="80" spans="1:7" ht="15" customHeight="1" thickBot="1">
      <c r="A80" s="33" t="s">
        <v>206</v>
      </c>
      <c r="B80" s="50">
        <f>'Year 1'!F81</f>
        <v>0</v>
      </c>
      <c r="C80" s="50">
        <f>'Year 2'!F81</f>
        <v>0</v>
      </c>
      <c r="D80" s="50">
        <f>'Year 3'!F81</f>
        <v>0</v>
      </c>
      <c r="E80" s="50">
        <f>'Year 4'!F81</f>
        <v>0</v>
      </c>
      <c r="F80" s="50">
        <f>'Year 5'!F81</f>
        <v>0</v>
      </c>
      <c r="G80" s="50">
        <f>B80+C80+D80+E80+F80-1</f>
        <v>-1</v>
      </c>
    </row>
    <row r="81" spans="1:7" ht="15" customHeight="1" thickTop="1">
      <c r="A81" s="21"/>
      <c r="B81" s="49"/>
      <c r="C81" s="49"/>
      <c r="D81" s="49"/>
      <c r="E81" s="49"/>
      <c r="F81" s="49"/>
      <c r="G81" s="49"/>
    </row>
    <row r="82" spans="1:7" ht="15" customHeight="1" thickBot="1">
      <c r="A82" s="33" t="s">
        <v>0</v>
      </c>
      <c r="B82" s="50">
        <f>'Year 1'!F83</f>
        <v>0</v>
      </c>
      <c r="C82" s="50">
        <f>'Year 2'!F83</f>
        <v>0</v>
      </c>
      <c r="D82" s="50">
        <f>'Year 3'!F83</f>
        <v>0</v>
      </c>
      <c r="E82" s="50">
        <f>'Year 4'!F83</f>
        <v>0</v>
      </c>
      <c r="F82" s="50">
        <f>'Year 5'!F83</f>
        <v>0</v>
      </c>
      <c r="G82" s="50">
        <f>B82+C82+D82+E82+F82</f>
        <v>0</v>
      </c>
    </row>
    <row r="83" spans="1:7" ht="14.4" thickTop="1"/>
  </sheetData>
  <customSheetViews>
    <customSheetView guid="{DBF85A4E-377F-4E65-8E13-E4B62F797BE4}" scale="60" showPageBreaks="1" view="pageBreakPreview" showRuler="0" topLeftCell="A34">
      <selection activeCell="N75" sqref="N75"/>
      <rowBreaks count="1" manualBreakCount="1">
        <brk id="40" max="16383" man="1"/>
      </rowBreaks>
      <pageMargins left="0.75" right="0.75" top="1" bottom="1" header="0.5" footer="0.5"/>
      <pageSetup scale="76" orientation="landscape" horizontalDpi="300" verticalDpi="300" r:id="rId1"/>
      <headerFooter alignWithMargins="0"/>
    </customSheetView>
  </customSheetViews>
  <mergeCells count="4">
    <mergeCell ref="B1:D1"/>
    <mergeCell ref="B2:G2"/>
    <mergeCell ref="B3:G3"/>
    <mergeCell ref="B4:G4"/>
  </mergeCells>
  <phoneticPr fontId="7" type="noConversion"/>
  <pageMargins left="0.75" right="0.75" top="1" bottom="1" header="0.5" footer="0.5"/>
  <pageSetup scale="54"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6"/>
  <sheetViews>
    <sheetView zoomScale="90" zoomScaleNormal="90" workbookViewId="0">
      <selection activeCell="A4" sqref="A4"/>
    </sheetView>
  </sheetViews>
  <sheetFormatPr defaultColWidth="11.44140625" defaultRowHeight="13.8"/>
  <cols>
    <col min="1" max="1" width="47.6640625" style="172" customWidth="1"/>
    <col min="2" max="4" width="14.5546875" style="173" customWidth="1"/>
    <col min="5" max="5" width="14.5546875" style="174" customWidth="1"/>
    <col min="6" max="6" width="14.5546875" style="173" customWidth="1"/>
    <col min="7" max="7" width="14.5546875" style="162" customWidth="1"/>
    <col min="8" max="8" width="14" style="162" bestFit="1" customWidth="1"/>
    <col min="9" max="9" width="12.6640625" style="162" customWidth="1"/>
    <col min="10" max="16384" width="11.44140625" style="162"/>
  </cols>
  <sheetData>
    <row r="1" spans="1:8" ht="15" customHeight="1">
      <c r="A1" s="160" t="s">
        <v>100</v>
      </c>
      <c r="B1" s="161" t="s">
        <v>185</v>
      </c>
      <c r="C1" s="161"/>
      <c r="D1" s="161"/>
      <c r="E1" s="161"/>
      <c r="F1" s="161"/>
      <c r="G1" s="161"/>
    </row>
    <row r="2" spans="1:8">
      <c r="A2" s="160" t="s">
        <v>186</v>
      </c>
      <c r="B2" s="161"/>
      <c r="C2" s="161"/>
      <c r="D2" s="161"/>
      <c r="E2" s="161"/>
      <c r="F2" s="161"/>
      <c r="G2" s="161"/>
    </row>
    <row r="3" spans="1:8">
      <c r="A3" s="163" t="s">
        <v>226</v>
      </c>
      <c r="B3" s="164"/>
      <c r="C3" s="164"/>
      <c r="D3" s="164"/>
      <c r="E3" s="164"/>
      <c r="F3" s="164"/>
      <c r="G3" s="164"/>
    </row>
    <row r="4" spans="1:8">
      <c r="A4" s="165"/>
      <c r="B4" s="164"/>
      <c r="C4" s="164"/>
      <c r="D4" s="164"/>
      <c r="E4" s="164"/>
      <c r="F4" s="164"/>
      <c r="G4" s="164"/>
    </row>
    <row r="5" spans="1:8" ht="26.25" customHeight="1">
      <c r="A5" s="166"/>
      <c r="B5" s="167" t="s">
        <v>187</v>
      </c>
      <c r="C5" s="167" t="s">
        <v>188</v>
      </c>
      <c r="D5" s="167" t="s">
        <v>201</v>
      </c>
      <c r="E5" s="167" t="s">
        <v>21</v>
      </c>
      <c r="F5" s="167" t="s">
        <v>22</v>
      </c>
      <c r="G5" s="167" t="s">
        <v>154</v>
      </c>
    </row>
    <row r="6" spans="1:8" ht="26.25" customHeight="1">
      <c r="A6" s="168" t="s">
        <v>139</v>
      </c>
      <c r="B6" s="169">
        <f t="shared" ref="B6:B12" si="0">SUM(C6,D6,E6,F6,G6)</f>
        <v>0.64600000000000002</v>
      </c>
      <c r="C6" s="73">
        <v>0.32</v>
      </c>
      <c r="D6" s="73">
        <v>0.22950000000000001</v>
      </c>
      <c r="E6" s="73">
        <v>5.6000000000000001E-2</v>
      </c>
      <c r="F6" s="73">
        <v>1.4500000000000001E-2</v>
      </c>
      <c r="G6" s="73">
        <v>2.5999999999999999E-2</v>
      </c>
    </row>
    <row r="7" spans="1:8" ht="26.25" customHeight="1">
      <c r="A7" s="168" t="s">
        <v>189</v>
      </c>
      <c r="B7" s="169">
        <f t="shared" si="0"/>
        <v>0.64600000000000002</v>
      </c>
      <c r="C7" s="73">
        <v>0.32</v>
      </c>
      <c r="D7" s="73">
        <v>0.22950000000000001</v>
      </c>
      <c r="E7" s="73">
        <v>5.6000000000000001E-2</v>
      </c>
      <c r="F7" s="73">
        <v>1.4500000000000001E-2</v>
      </c>
      <c r="G7" s="73">
        <v>2.5999999999999999E-2</v>
      </c>
    </row>
    <row r="8" spans="1:8" ht="26.25" customHeight="1">
      <c r="A8" s="168" t="s">
        <v>190</v>
      </c>
      <c r="B8" s="169">
        <f t="shared" si="0"/>
        <v>4.0500000000000001E-2</v>
      </c>
      <c r="C8" s="170" t="s">
        <v>207</v>
      </c>
      <c r="D8" s="170"/>
      <c r="E8" s="170"/>
      <c r="F8" s="73">
        <v>1.4500000000000001E-2</v>
      </c>
      <c r="G8" s="73">
        <v>2.5999999999999999E-2</v>
      </c>
    </row>
    <row r="9" spans="1:8" ht="26.25" customHeight="1">
      <c r="A9" s="168" t="s">
        <v>23</v>
      </c>
      <c r="B9" s="169">
        <f t="shared" si="0"/>
        <v>0.64600000000000002</v>
      </c>
      <c r="C9" s="73">
        <v>0.32</v>
      </c>
      <c r="D9" s="73">
        <v>0.22950000000000001</v>
      </c>
      <c r="E9" s="73">
        <v>5.6000000000000001E-2</v>
      </c>
      <c r="F9" s="73">
        <v>1.4500000000000001E-2</v>
      </c>
      <c r="G9" s="73">
        <v>2.5999999999999999E-2</v>
      </c>
    </row>
    <row r="10" spans="1:8" ht="26.25" customHeight="1">
      <c r="A10" s="168" t="s">
        <v>24</v>
      </c>
      <c r="B10" s="169">
        <f t="shared" si="0"/>
        <v>4.0500000000000001E-2</v>
      </c>
      <c r="C10" s="170"/>
      <c r="D10" s="170"/>
      <c r="E10" s="170"/>
      <c r="F10" s="73">
        <v>1.4500000000000001E-2</v>
      </c>
      <c r="G10" s="73">
        <v>2.5999999999999999E-2</v>
      </c>
    </row>
    <row r="11" spans="1:8" ht="26.25" customHeight="1">
      <c r="A11" s="168" t="s">
        <v>191</v>
      </c>
      <c r="B11" s="169">
        <f t="shared" si="0"/>
        <v>2.5999999999999999E-2</v>
      </c>
      <c r="C11" s="170"/>
      <c r="D11" s="170"/>
      <c r="E11" s="170"/>
      <c r="F11" s="170"/>
      <c r="G11" s="73">
        <v>2.5999999999999999E-2</v>
      </c>
    </row>
    <row r="12" spans="1:8" ht="26.25" customHeight="1">
      <c r="A12" s="168" t="s">
        <v>192</v>
      </c>
      <c r="B12" s="169">
        <f t="shared" si="0"/>
        <v>4.0500000000000001E-2</v>
      </c>
      <c r="C12" s="170"/>
      <c r="D12" s="170"/>
      <c r="E12" s="170"/>
      <c r="F12" s="73">
        <v>1.4500000000000001E-2</v>
      </c>
      <c r="G12" s="73">
        <v>2.5999999999999999E-2</v>
      </c>
    </row>
    <row r="13" spans="1:8" ht="26.25" customHeight="1">
      <c r="A13" s="164" t="s">
        <v>155</v>
      </c>
      <c r="B13" s="164"/>
      <c r="C13" s="164"/>
      <c r="D13" s="164"/>
      <c r="E13" s="164"/>
      <c r="F13" s="164"/>
      <c r="G13" s="164"/>
      <c r="H13" s="171"/>
    </row>
    <row r="14" spans="1:8" ht="26.25" customHeight="1">
      <c r="A14" s="164" t="s">
        <v>156</v>
      </c>
      <c r="B14" s="164"/>
      <c r="C14" s="164"/>
      <c r="D14" s="164"/>
      <c r="E14" s="164"/>
      <c r="F14" s="164"/>
      <c r="G14" s="164"/>
    </row>
    <row r="15" spans="1:8" ht="26.25" customHeight="1">
      <c r="A15" s="164" t="s">
        <v>193</v>
      </c>
      <c r="B15" s="164"/>
      <c r="C15" s="164"/>
      <c r="D15" s="164"/>
      <c r="E15" s="164"/>
      <c r="F15" s="164"/>
      <c r="G15" s="164"/>
    </row>
    <row r="16" spans="1:8" ht="26.25" customHeight="1">
      <c r="A16" s="164" t="s">
        <v>194</v>
      </c>
      <c r="B16" s="164"/>
      <c r="C16" s="164"/>
      <c r="D16" s="164"/>
      <c r="E16" s="164"/>
      <c r="F16" s="164"/>
      <c r="G16" s="164"/>
    </row>
  </sheetData>
  <customSheetViews>
    <customSheetView guid="{DBF85A4E-377F-4E65-8E13-E4B62F797BE4}" hiddenColumns="1" showRuler="0">
      <selection activeCell="D9" sqref="D9"/>
      <pageMargins left="0" right="0" top="1" bottom="1" header="0.5" footer="0.5"/>
      <printOptions horizontalCentered="1"/>
      <pageSetup orientation="landscape" horizontalDpi="4294967292" verticalDpi="4294967292" r:id="rId1"/>
      <headerFooter alignWithMargins="0">
        <oddHeader>Fringe Benefit Detail</oddHeader>
        <oddFooter>Page &amp;P of &amp;N</oddFooter>
      </headerFooter>
    </customSheetView>
  </customSheetViews>
  <mergeCells count="1">
    <mergeCell ref="B1:G2"/>
  </mergeCells>
  <phoneticPr fontId="0" type="noConversion"/>
  <printOptions horizontalCentered="1"/>
  <pageMargins left="0" right="0" top="1" bottom="1" header="0.5" footer="0.5"/>
  <pageSetup orientation="landscape" horizontalDpi="4294967292" verticalDpi="4294967292" r:id="rId2"/>
  <headerFooter alignWithMargins="0">
    <oddHeader>Fringe Benefit Detail</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C49E-FF3B-4CDB-BD98-C98B99E9EA1A}">
  <dimension ref="A1:O42"/>
  <sheetViews>
    <sheetView zoomScale="90" zoomScaleNormal="90" workbookViewId="0">
      <selection activeCell="G8" sqref="G8"/>
    </sheetView>
  </sheetViews>
  <sheetFormatPr defaultColWidth="9.109375" defaultRowHeight="13.8"/>
  <cols>
    <col min="1" max="5" width="15.6640625" style="2" customWidth="1"/>
    <col min="6" max="6" width="4" style="2" customWidth="1"/>
    <col min="7" max="7" width="16.5546875" style="2" customWidth="1"/>
    <col min="8" max="8" width="3.88671875" style="2" customWidth="1"/>
    <col min="9" max="9" width="16" style="2" customWidth="1"/>
    <col min="10" max="10" width="3.88671875" style="2" customWidth="1"/>
    <col min="11" max="11" width="15.109375" style="2" customWidth="1"/>
    <col min="12" max="12" width="3.88671875" style="2" customWidth="1"/>
    <col min="13" max="13" width="14.6640625" style="2" customWidth="1"/>
    <col min="14" max="14" width="3.88671875" style="2" customWidth="1"/>
    <col min="15" max="15" width="14.44140625" style="2" customWidth="1"/>
    <col min="16" max="16384" width="9.109375" style="2"/>
  </cols>
  <sheetData>
    <row r="1" spans="1:15" ht="15.6">
      <c r="A1" s="153" t="s">
        <v>100</v>
      </c>
      <c r="B1" s="153"/>
      <c r="C1" s="154" t="s">
        <v>137</v>
      </c>
      <c r="D1" s="155"/>
      <c r="E1" s="155"/>
    </row>
    <row r="2" spans="1:15">
      <c r="G2" s="109"/>
    </row>
    <row r="3" spans="1:15" ht="16.2" thickBot="1">
      <c r="A3" s="97" t="s">
        <v>108</v>
      </c>
      <c r="B3" s="98"/>
      <c r="C3" s="98"/>
      <c r="D3" s="98"/>
      <c r="E3" s="98"/>
    </row>
    <row r="4" spans="1:15" ht="9.75" customHeight="1">
      <c r="A4" s="99"/>
    </row>
    <row r="5" spans="1:15" ht="27" customHeight="1">
      <c r="A5" s="150" t="s">
        <v>110</v>
      </c>
      <c r="B5" s="156"/>
      <c r="C5" s="156"/>
      <c r="D5" s="156"/>
      <c r="E5" s="156"/>
    </row>
    <row r="6" spans="1:15" ht="32.25" customHeight="1">
      <c r="A6" s="156"/>
      <c r="B6" s="156"/>
      <c r="C6" s="156"/>
      <c r="D6" s="156"/>
      <c r="E6" s="156"/>
      <c r="G6" s="145" t="s">
        <v>208</v>
      </c>
      <c r="H6" s="145"/>
      <c r="I6" s="145"/>
      <c r="J6" s="145"/>
      <c r="K6" s="145"/>
      <c r="L6" s="145"/>
      <c r="M6" s="145"/>
      <c r="N6" s="145"/>
      <c r="O6" s="145"/>
    </row>
    <row r="7" spans="1:15" ht="14.4" thickBot="1">
      <c r="G7" s="100">
        <v>44377</v>
      </c>
      <c r="H7" s="101"/>
      <c r="I7" s="100">
        <v>44742</v>
      </c>
      <c r="J7" s="101"/>
      <c r="K7" s="100">
        <v>45107</v>
      </c>
      <c r="L7" s="101"/>
      <c r="M7" s="100">
        <v>45473</v>
      </c>
      <c r="N7" s="101"/>
      <c r="O7" s="100">
        <v>45838</v>
      </c>
    </row>
    <row r="8" spans="1:15">
      <c r="A8" s="102" t="s">
        <v>118</v>
      </c>
      <c r="B8" s="103"/>
      <c r="C8" s="103"/>
      <c r="D8" s="103"/>
      <c r="E8" s="104"/>
      <c r="G8" s="105">
        <f>ROUND(E8*1.05, 0)</f>
        <v>0</v>
      </c>
      <c r="I8" s="105">
        <f>ROUND(G8*1.05, 0)</f>
        <v>0</v>
      </c>
      <c r="K8" s="105">
        <f>ROUND(I8*1.05, 0)</f>
        <v>0</v>
      </c>
      <c r="M8" s="105">
        <f>ROUND(K8*1.05, 0)</f>
        <v>0</v>
      </c>
      <c r="O8" s="105">
        <f>ROUND(L8*1.05, 0)</f>
        <v>0</v>
      </c>
    </row>
    <row r="9" spans="1:15">
      <c r="A9" s="106"/>
      <c r="B9" s="107"/>
      <c r="C9" s="107"/>
      <c r="D9" s="107"/>
      <c r="E9" s="108"/>
      <c r="G9" s="109"/>
      <c r="I9" s="109"/>
      <c r="K9" s="109"/>
      <c r="M9" s="109"/>
    </row>
    <row r="10" spans="1:15">
      <c r="A10" s="110" t="s">
        <v>109</v>
      </c>
      <c r="B10" s="111"/>
      <c r="C10" s="111"/>
      <c r="D10" s="111"/>
      <c r="E10" s="112">
        <f>E8*12</f>
        <v>0</v>
      </c>
      <c r="G10" s="105">
        <f>G8*12</f>
        <v>0</v>
      </c>
      <c r="I10" s="105">
        <f>I8*12</f>
        <v>0</v>
      </c>
      <c r="K10" s="105">
        <f>K8*12</f>
        <v>0</v>
      </c>
      <c r="M10" s="105">
        <f>M8*12</f>
        <v>0</v>
      </c>
      <c r="N10" s="105"/>
      <c r="O10" s="105">
        <f t="shared" ref="O10" si="0">O8*12</f>
        <v>0</v>
      </c>
    </row>
    <row r="11" spans="1:15">
      <c r="A11" s="106"/>
      <c r="B11" s="107"/>
      <c r="C11" s="107"/>
      <c r="D11" s="107"/>
      <c r="E11" s="108"/>
      <c r="G11" s="109"/>
      <c r="I11" s="109"/>
      <c r="K11" s="109"/>
      <c r="M11" s="109"/>
      <c r="N11" s="109"/>
      <c r="O11" s="109"/>
    </row>
    <row r="12" spans="1:15">
      <c r="A12" s="110" t="s">
        <v>205</v>
      </c>
      <c r="B12" s="111"/>
      <c r="C12" s="111"/>
      <c r="D12" s="111"/>
      <c r="E12" s="113">
        <f>22*E16</f>
        <v>0</v>
      </c>
      <c r="G12" s="105">
        <f>ROUND(G16*22, 0)</f>
        <v>0</v>
      </c>
      <c r="I12" s="105">
        <f>ROUND(I16*22, 0)</f>
        <v>0</v>
      </c>
      <c r="K12" s="105">
        <f>ROUND(K16*22, 0)</f>
        <v>0</v>
      </c>
      <c r="M12" s="105">
        <f>ROUND(M16*22, 0)</f>
        <v>0</v>
      </c>
      <c r="N12" s="105"/>
      <c r="O12" s="105">
        <f t="shared" ref="O12" si="1">ROUND(O16*22, 0)</f>
        <v>0</v>
      </c>
    </row>
    <row r="13" spans="1:15">
      <c r="A13" s="106"/>
      <c r="B13" s="107"/>
      <c r="C13" s="107"/>
      <c r="D13" s="107"/>
      <c r="E13" s="108"/>
      <c r="G13" s="109"/>
      <c r="I13" s="109"/>
      <c r="K13" s="109"/>
      <c r="M13" s="109"/>
      <c r="N13" s="109"/>
      <c r="O13" s="109"/>
    </row>
    <row r="14" spans="1:15" s="107" customFormat="1">
      <c r="A14" s="110" t="s">
        <v>124</v>
      </c>
      <c r="B14" s="111"/>
      <c r="C14" s="111"/>
      <c r="D14" s="111"/>
      <c r="E14" s="112">
        <f>E10/30</f>
        <v>0</v>
      </c>
      <c r="G14" s="114">
        <f>ROUND(G10/30, 0)</f>
        <v>0</v>
      </c>
      <c r="I14" s="114">
        <f>ROUND(I10/30, 0)</f>
        <v>0</v>
      </c>
      <c r="K14" s="114">
        <f>ROUND(K10/30, 0)</f>
        <v>0</v>
      </c>
      <c r="M14" s="114">
        <f>ROUND(M10/30, 0)</f>
        <v>0</v>
      </c>
      <c r="N14" s="114"/>
      <c r="O14" s="114">
        <f t="shared" ref="O14" si="2">ROUND(O10/30, 0)</f>
        <v>0</v>
      </c>
    </row>
    <row r="15" spans="1:15" s="107" customFormat="1">
      <c r="A15" s="106"/>
      <c r="E15" s="115"/>
      <c r="G15" s="116"/>
      <c r="I15" s="116"/>
      <c r="K15" s="116"/>
      <c r="M15" s="116"/>
      <c r="N15" s="116"/>
      <c r="O15" s="116"/>
    </row>
    <row r="16" spans="1:15">
      <c r="A16" s="110" t="s">
        <v>202</v>
      </c>
      <c r="B16" s="111"/>
      <c r="C16" s="111"/>
      <c r="D16" s="111"/>
      <c r="E16" s="117">
        <f>ROUND(E10/170,0)</f>
        <v>0</v>
      </c>
      <c r="G16" s="109">
        <f>ROUND(G10/170,0)</f>
        <v>0</v>
      </c>
      <c r="H16" s="109"/>
      <c r="I16" s="109">
        <f>ROUND(I10/170,0)</f>
        <v>0</v>
      </c>
      <c r="J16" s="109"/>
      <c r="K16" s="109">
        <f>ROUND(K10/170,0)</f>
        <v>0</v>
      </c>
      <c r="L16" s="109"/>
      <c r="M16" s="109">
        <f t="shared" ref="M16:O16" si="3">ROUND(M10/170,0)</f>
        <v>0</v>
      </c>
      <c r="N16" s="109"/>
      <c r="O16" s="109">
        <f t="shared" si="3"/>
        <v>0</v>
      </c>
    </row>
    <row r="17" spans="1:15">
      <c r="A17" s="106"/>
      <c r="B17" s="107"/>
      <c r="C17" s="107"/>
      <c r="D17" s="107"/>
      <c r="E17" s="108"/>
    </row>
    <row r="18" spans="1:15">
      <c r="A18" s="106" t="s">
        <v>114</v>
      </c>
      <c r="B18" s="107"/>
      <c r="C18" s="107"/>
      <c r="D18" s="107"/>
      <c r="E18" s="108">
        <f>ROUND(E8*(3.75/15),2)*12</f>
        <v>0</v>
      </c>
      <c r="G18" s="109">
        <f>ROUND(G8*(3.75/15),2)*12</f>
        <v>0</v>
      </c>
      <c r="I18" s="109">
        <f>ROUND(I8*(3.75/15),2)*12</f>
        <v>0</v>
      </c>
      <c r="K18" s="109">
        <f>ROUND(K8*(3.75/15),2)*12</f>
        <v>0</v>
      </c>
      <c r="M18" s="109">
        <f>ROUND(M8*(3.75/15),2)*12</f>
        <v>0</v>
      </c>
      <c r="N18" s="109"/>
      <c r="O18" s="109">
        <f t="shared" ref="O18" si="4">ROUND(O8*(3.75/15),2)*12</f>
        <v>0</v>
      </c>
    </row>
    <row r="19" spans="1:15">
      <c r="A19" s="110" t="s">
        <v>115</v>
      </c>
      <c r="B19" s="111"/>
      <c r="C19" s="111"/>
      <c r="D19" s="111"/>
      <c r="E19" s="117">
        <f>ROUND(E8*(3.75/15),2)</f>
        <v>0</v>
      </c>
      <c r="G19" s="109">
        <f>ROUND(G8*(3.75/15),2)</f>
        <v>0</v>
      </c>
      <c r="I19" s="109">
        <f>ROUND(I8*(3.75/15),2)</f>
        <v>0</v>
      </c>
      <c r="K19" s="109">
        <f>ROUND(K8*(3.75/15),2)</f>
        <v>0</v>
      </c>
      <c r="M19" s="109">
        <f>ROUND(M8*(3.75/15),2)</f>
        <v>0</v>
      </c>
      <c r="N19" s="109"/>
      <c r="O19" s="109">
        <f t="shared" ref="O19" si="5">ROUND(O8*(3.75/15),2)</f>
        <v>0</v>
      </c>
    </row>
    <row r="20" spans="1:15">
      <c r="A20" s="107"/>
      <c r="B20" s="107"/>
      <c r="C20" s="107"/>
      <c r="D20" s="107"/>
      <c r="E20" s="108"/>
    </row>
    <row r="21" spans="1:15" s="107" customFormat="1">
      <c r="A21" s="106" t="s">
        <v>134</v>
      </c>
      <c r="E21" s="115">
        <f>ROUND(E8*1.15,0)</f>
        <v>0</v>
      </c>
    </row>
    <row r="22" spans="1:15" s="107" customFormat="1" ht="27" customHeight="1">
      <c r="A22" s="146" t="s">
        <v>135</v>
      </c>
      <c r="B22" s="147"/>
      <c r="C22" s="147"/>
      <c r="D22" s="118"/>
      <c r="E22" s="115"/>
    </row>
    <row r="23" spans="1:15" s="107" customFormat="1">
      <c r="A23" s="106" t="s">
        <v>136</v>
      </c>
      <c r="E23" s="108">
        <f>ROUND(E21*D22,2)</f>
        <v>0</v>
      </c>
    </row>
    <row r="24" spans="1:15" s="107" customFormat="1">
      <c r="A24" s="148"/>
      <c r="B24" s="149"/>
      <c r="C24" s="149"/>
      <c r="D24" s="119"/>
      <c r="E24" s="108"/>
    </row>
    <row r="25" spans="1:15">
      <c r="A25" s="106" t="s">
        <v>116</v>
      </c>
      <c r="B25" s="107"/>
      <c r="C25" s="107"/>
      <c r="D25" s="107"/>
      <c r="E25" s="108">
        <f>ROUND(E21*0.25,2)*12</f>
        <v>0</v>
      </c>
    </row>
    <row r="26" spans="1:15" ht="14.4" thickBot="1">
      <c r="A26" s="120" t="s">
        <v>117</v>
      </c>
      <c r="B26" s="98"/>
      <c r="C26" s="98"/>
      <c r="D26" s="98"/>
      <c r="E26" s="121">
        <f>ROUND(E21*0.25,2)</f>
        <v>0</v>
      </c>
    </row>
    <row r="28" spans="1:15" ht="77.25" customHeight="1">
      <c r="A28" s="150" t="s">
        <v>122</v>
      </c>
      <c r="B28" s="150"/>
      <c r="C28" s="150"/>
      <c r="D28" s="150"/>
      <c r="E28" s="150"/>
      <c r="F28" s="122"/>
      <c r="G28" s="122"/>
      <c r="H28" s="122"/>
    </row>
    <row r="29" spans="1:15">
      <c r="A29" s="123"/>
      <c r="B29" s="123"/>
      <c r="C29" s="123"/>
      <c r="D29" s="123"/>
      <c r="E29" s="123"/>
      <c r="F29" s="122"/>
      <c r="G29" s="122"/>
      <c r="H29" s="122"/>
    </row>
    <row r="30" spans="1:15" ht="27" customHeight="1">
      <c r="A30" s="151" t="s">
        <v>123</v>
      </c>
      <c r="B30" s="152"/>
      <c r="C30" s="152"/>
      <c r="D30" s="152"/>
      <c r="E30" s="152"/>
      <c r="F30" s="122"/>
      <c r="G30" s="122"/>
      <c r="H30" s="122"/>
    </row>
    <row r="31" spans="1:15" ht="9" customHeight="1">
      <c r="A31" s="123"/>
      <c r="B31" s="123"/>
      <c r="C31" s="123"/>
      <c r="D31" s="123"/>
      <c r="E31" s="123"/>
      <c r="F31" s="122"/>
      <c r="G31" s="122"/>
      <c r="H31" s="122"/>
    </row>
    <row r="32" spans="1:15" ht="5.25" customHeight="1">
      <c r="A32" s="125"/>
      <c r="B32" s="125"/>
      <c r="C32" s="125"/>
      <c r="D32" s="125"/>
      <c r="E32" s="125"/>
    </row>
    <row r="33" spans="2:8" ht="24.75" customHeight="1">
      <c r="B33" s="124"/>
      <c r="C33" s="124"/>
      <c r="D33" s="124"/>
      <c r="E33" s="124"/>
      <c r="F33" s="122"/>
      <c r="G33" s="122"/>
      <c r="H33" s="122"/>
    </row>
    <row r="34" spans="2:8">
      <c r="C34" s="124"/>
      <c r="D34" s="124"/>
      <c r="E34" s="124"/>
    </row>
    <row r="35" spans="2:8">
      <c r="C35" s="124"/>
      <c r="D35" s="124"/>
      <c r="E35" s="124"/>
    </row>
    <row r="36" spans="2:8">
      <c r="C36" s="124"/>
      <c r="D36" s="124"/>
      <c r="E36" s="124"/>
    </row>
    <row r="37" spans="2:8">
      <c r="C37" s="124"/>
      <c r="D37" s="124"/>
      <c r="E37" s="124"/>
    </row>
    <row r="38" spans="2:8">
      <c r="C38" s="124"/>
      <c r="D38" s="124"/>
      <c r="E38" s="124"/>
    </row>
    <row r="39" spans="2:8">
      <c r="C39" s="124"/>
      <c r="D39" s="124"/>
      <c r="E39" s="124"/>
    </row>
    <row r="40" spans="2:8">
      <c r="C40" s="124"/>
      <c r="D40" s="124"/>
      <c r="E40" s="124"/>
    </row>
    <row r="41" spans="2:8">
      <c r="C41" s="124"/>
      <c r="D41" s="124"/>
      <c r="E41" s="124"/>
    </row>
    <row r="42" spans="2:8">
      <c r="C42" s="124"/>
      <c r="D42" s="124"/>
      <c r="E42" s="124"/>
    </row>
  </sheetData>
  <mergeCells count="8">
    <mergeCell ref="A1:B1"/>
    <mergeCell ref="C1:E1"/>
    <mergeCell ref="A5:E6"/>
    <mergeCell ref="G6:O6"/>
    <mergeCell ref="A22:C22"/>
    <mergeCell ref="A24:C24"/>
    <mergeCell ref="A28:E28"/>
    <mergeCell ref="A30:E30"/>
  </mergeCells>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3ECE-C312-4546-BA18-0AB072D9A450}">
  <dimension ref="A1:E25"/>
  <sheetViews>
    <sheetView workbookViewId="0">
      <selection sqref="A1:D1"/>
    </sheetView>
  </sheetViews>
  <sheetFormatPr defaultColWidth="8.6640625" defaultRowHeight="13.2"/>
  <cols>
    <col min="1" max="1" width="19.5546875" bestFit="1" customWidth="1"/>
    <col min="2" max="2" width="10.109375" bestFit="1" customWidth="1"/>
    <col min="3" max="3" width="16.6640625" bestFit="1" customWidth="1"/>
    <col min="4" max="4" width="12.109375" customWidth="1"/>
    <col min="5" max="5" width="9.6640625" customWidth="1"/>
  </cols>
  <sheetData>
    <row r="1" spans="1:4">
      <c r="A1" s="157" t="s">
        <v>209</v>
      </c>
      <c r="B1" s="158"/>
      <c r="C1" s="158"/>
      <c r="D1" s="159"/>
    </row>
    <row r="2" spans="1:4">
      <c r="A2" s="127" t="s">
        <v>210</v>
      </c>
      <c r="B2">
        <v>1</v>
      </c>
      <c r="D2" s="128"/>
    </row>
    <row r="3" spans="1:4">
      <c r="A3" s="127" t="s">
        <v>211</v>
      </c>
      <c r="B3">
        <v>3</v>
      </c>
      <c r="C3" t="s">
        <v>212</v>
      </c>
      <c r="D3" s="128">
        <v>2</v>
      </c>
    </row>
    <row r="4" spans="1:4">
      <c r="A4" s="127"/>
      <c r="D4" s="128"/>
    </row>
    <row r="5" spans="1:4">
      <c r="A5" s="127" t="s">
        <v>213</v>
      </c>
      <c r="B5" t="s">
        <v>214</v>
      </c>
      <c r="D5" s="128"/>
    </row>
    <row r="6" spans="1:4">
      <c r="A6" s="129" t="s">
        <v>215</v>
      </c>
      <c r="B6" s="130">
        <v>300</v>
      </c>
      <c r="C6" t="s">
        <v>216</v>
      </c>
      <c r="D6" s="131">
        <f>B6*B2</f>
        <v>300</v>
      </c>
    </row>
    <row r="7" spans="1:4">
      <c r="A7" s="127" t="s">
        <v>217</v>
      </c>
      <c r="B7" s="132">
        <v>62</v>
      </c>
      <c r="C7" t="s">
        <v>218</v>
      </c>
      <c r="D7" s="133">
        <f>B7*B2*B3</f>
        <v>186</v>
      </c>
    </row>
    <row r="8" spans="1:4">
      <c r="A8" s="127" t="s">
        <v>219</v>
      </c>
      <c r="B8" s="132">
        <v>0</v>
      </c>
      <c r="C8" t="s">
        <v>218</v>
      </c>
      <c r="D8" s="133">
        <f>B8*B2*B3</f>
        <v>0</v>
      </c>
    </row>
    <row r="9" spans="1:4">
      <c r="A9" s="127" t="s">
        <v>220</v>
      </c>
      <c r="B9" s="132">
        <v>100</v>
      </c>
      <c r="C9" t="s">
        <v>216</v>
      </c>
      <c r="D9" s="133">
        <f>B9*B2</f>
        <v>100</v>
      </c>
    </row>
    <row r="10" spans="1:4">
      <c r="A10" s="134" t="s">
        <v>221</v>
      </c>
      <c r="B10" s="135">
        <v>150</v>
      </c>
      <c r="C10" t="s">
        <v>222</v>
      </c>
      <c r="D10" s="136">
        <f>B10*B2*D3</f>
        <v>300</v>
      </c>
    </row>
    <row r="11" spans="1:4">
      <c r="A11" s="134" t="s">
        <v>223</v>
      </c>
      <c r="B11" s="137"/>
      <c r="C11" s="138"/>
      <c r="D11" s="135">
        <f>SUM(D6:D10)</f>
        <v>886</v>
      </c>
    </row>
    <row r="12" spans="1:4">
      <c r="D12" s="139"/>
    </row>
    <row r="13" spans="1:4">
      <c r="A13" s="157" t="s">
        <v>224</v>
      </c>
      <c r="B13" s="158"/>
      <c r="C13" s="158"/>
      <c r="D13" s="159"/>
    </row>
    <row r="14" spans="1:4">
      <c r="A14" s="127" t="s">
        <v>210</v>
      </c>
      <c r="B14">
        <v>1</v>
      </c>
      <c r="D14" s="128"/>
    </row>
    <row r="15" spans="1:4">
      <c r="A15" s="127" t="s">
        <v>211</v>
      </c>
      <c r="B15">
        <v>3</v>
      </c>
      <c r="C15" t="s">
        <v>212</v>
      </c>
      <c r="D15" s="128">
        <v>2</v>
      </c>
    </row>
    <row r="16" spans="1:4">
      <c r="A16" s="127"/>
      <c r="D16" s="128"/>
    </row>
    <row r="17" spans="1:5">
      <c r="A17" s="127" t="s">
        <v>213</v>
      </c>
      <c r="B17" t="s">
        <v>214</v>
      </c>
      <c r="D17" s="128"/>
    </row>
    <row r="18" spans="1:5">
      <c r="A18" s="129" t="s">
        <v>215</v>
      </c>
      <c r="B18" s="130">
        <v>300</v>
      </c>
      <c r="C18" t="s">
        <v>216</v>
      </c>
      <c r="D18" s="131">
        <f>B18*B14</f>
        <v>300</v>
      </c>
    </row>
    <row r="19" spans="1:5">
      <c r="A19" s="127" t="s">
        <v>217</v>
      </c>
      <c r="B19" s="132">
        <v>62</v>
      </c>
      <c r="C19" t="s">
        <v>218</v>
      </c>
      <c r="D19" s="133">
        <f>B19*B14*B15</f>
        <v>186</v>
      </c>
    </row>
    <row r="20" spans="1:5">
      <c r="A20" s="127" t="s">
        <v>219</v>
      </c>
      <c r="B20" s="132">
        <v>200</v>
      </c>
      <c r="C20" t="s">
        <v>218</v>
      </c>
      <c r="D20" s="133">
        <f>B20*B14*B15</f>
        <v>600</v>
      </c>
    </row>
    <row r="21" spans="1:5">
      <c r="A21" s="127" t="s">
        <v>220</v>
      </c>
      <c r="B21" s="132">
        <v>100</v>
      </c>
      <c r="C21" t="s">
        <v>216</v>
      </c>
      <c r="D21" s="133">
        <f>B21*B14</f>
        <v>100</v>
      </c>
    </row>
    <row r="22" spans="1:5">
      <c r="A22" s="134" t="s">
        <v>221</v>
      </c>
      <c r="B22" s="135">
        <v>157</v>
      </c>
      <c r="C22" t="s">
        <v>222</v>
      </c>
      <c r="D22" s="136">
        <f>B22*B14*D15</f>
        <v>314</v>
      </c>
    </row>
    <row r="23" spans="1:5">
      <c r="A23" s="134" t="s">
        <v>223</v>
      </c>
      <c r="B23" s="137"/>
      <c r="C23" s="138"/>
      <c r="D23" s="135">
        <f>SUM(D18:D22)</f>
        <v>1500</v>
      </c>
      <c r="E23" s="140"/>
    </row>
    <row r="25" spans="1:5">
      <c r="D25" s="139">
        <f>D11+D23</f>
        <v>2386</v>
      </c>
      <c r="E25" t="s">
        <v>225</v>
      </c>
    </row>
  </sheetData>
  <mergeCells count="2">
    <mergeCell ref="A1:D1"/>
    <mergeCell ref="A13:D1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Year 1</vt:lpstr>
      <vt:lpstr>Year 2</vt:lpstr>
      <vt:lpstr>Year 3</vt:lpstr>
      <vt:lpstr>Year 4</vt:lpstr>
      <vt:lpstr>Year 5</vt:lpstr>
      <vt:lpstr>Summary</vt:lpstr>
      <vt:lpstr>Fringe Benefit Rate</vt:lpstr>
      <vt:lpstr>Salary Calculator</vt:lpstr>
      <vt:lpstr>TRAVEL</vt:lpstr>
      <vt:lpstr>Explanations</vt:lpstr>
      <vt:lpstr>Form Data</vt:lpstr>
      <vt:lpstr>'Fringe Benefit Rate'!Print_Area</vt:lpstr>
      <vt:lpstr>'Salary Calculator'!Print_Area</vt:lpstr>
      <vt:lpstr>Explanations!Print_Titles</vt:lpstr>
      <vt:lpstr>'Year 1'!Print_Titles</vt:lpstr>
      <vt:lpstr>'Year 2'!Print_Titles</vt:lpstr>
      <vt:lpstr>'Year 3'!Print_Titles</vt:lpstr>
      <vt:lpstr>'Year 4'!Print_Titles</vt:lpstr>
      <vt:lpstr>'Year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Academic Foundation &amp; Enterpris</dc:creator>
  <cp:lastModifiedBy>Nicole Hannah</cp:lastModifiedBy>
  <cp:lastPrinted>2011-01-13T18:09:57Z</cp:lastPrinted>
  <dcterms:created xsi:type="dcterms:W3CDTF">2001-01-04T00:13:14Z</dcterms:created>
  <dcterms:modified xsi:type="dcterms:W3CDTF">2024-08-07T22:22:15Z</dcterms:modified>
</cp:coreProperties>
</file>